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Documents\на сайт\2023\06\"/>
    </mc:Choice>
  </mc:AlternateContent>
  <xr:revisionPtr revIDLastSave="0" documentId="13_ncr:1_{17AA5401-169F-4A60-B696-559D7B5C0EEE}" xr6:coauthVersionLast="47" xr6:coauthVersionMax="47" xr10:uidLastSave="{00000000-0000-0000-0000-000000000000}"/>
  <bookViews>
    <workbookView xWindow="-120" yWindow="-120" windowWidth="21840" windowHeight="13140" xr2:uid="{898A956C-0326-425B-968F-40A702BA992C}"/>
  </bookViews>
  <sheets>
    <sheet name="analiz_vd0" sheetId="2" r:id="rId1"/>
    <sheet name="Лист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78" i="2" l="1"/>
  <c r="S78" i="2" s="1"/>
  <c r="R73" i="2"/>
  <c r="S73" i="2" s="1"/>
  <c r="S64" i="2"/>
  <c r="R64" i="2"/>
  <c r="S72" i="2"/>
  <c r="S70" i="2"/>
  <c r="S66" i="2"/>
  <c r="R55" i="2"/>
  <c r="S55" i="2" s="1"/>
  <c r="R39" i="2"/>
  <c r="S39" i="2" s="1"/>
  <c r="R23" i="2"/>
  <c r="S23" i="2" s="1"/>
  <c r="S35" i="2"/>
  <c r="S8" i="2"/>
  <c r="S9" i="2"/>
  <c r="S10" i="2"/>
  <c r="S11" i="2"/>
  <c r="S14" i="2"/>
  <c r="S19" i="2"/>
  <c r="S20" i="2"/>
  <c r="S21" i="2"/>
  <c r="S22" i="2"/>
  <c r="S24" i="2"/>
  <c r="S25" i="2"/>
  <c r="S26" i="2"/>
  <c r="S27" i="2"/>
  <c r="S28" i="2"/>
  <c r="S29" i="2"/>
  <c r="S31" i="2"/>
  <c r="S32" i="2"/>
  <c r="S33" i="2"/>
  <c r="S34" i="2"/>
  <c r="S37" i="2"/>
  <c r="S40" i="2"/>
  <c r="S43" i="2"/>
  <c r="S44" i="2"/>
  <c r="S46" i="2"/>
  <c r="S47" i="2"/>
  <c r="S48" i="2"/>
  <c r="S51" i="2"/>
  <c r="S53" i="2"/>
  <c r="S54" i="2"/>
  <c r="S56" i="2"/>
  <c r="S57" i="2"/>
  <c r="S58" i="2"/>
  <c r="S59" i="2"/>
  <c r="S60" i="2"/>
  <c r="S61" i="2"/>
  <c r="S65" i="2"/>
  <c r="S68" i="2"/>
  <c r="S69" i="2"/>
  <c r="S74" i="2"/>
  <c r="R7" i="2"/>
  <c r="S7" i="2" s="1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3" i="2"/>
  <c r="Q24" i="2"/>
  <c r="Q25" i="2"/>
  <c r="Q26" i="2"/>
  <c r="Q27" i="2"/>
  <c r="Q28" i="2"/>
  <c r="Q29" i="2"/>
  <c r="Q30" i="2"/>
  <c r="Q31" i="2"/>
  <c r="Q32" i="2"/>
  <c r="Q33" i="2"/>
  <c r="Q34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7" i="2"/>
  <c r="Q68" i="2"/>
  <c r="Q69" i="2"/>
  <c r="Q71" i="2"/>
  <c r="Q73" i="2"/>
  <c r="Q74" i="2"/>
  <c r="Q75" i="2"/>
  <c r="Q76" i="2"/>
  <c r="Q77" i="2"/>
  <c r="Q78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3" i="2"/>
  <c r="P24" i="2"/>
  <c r="P25" i="2"/>
  <c r="P26" i="2"/>
  <c r="P27" i="2"/>
  <c r="P28" i="2"/>
  <c r="P29" i="2"/>
  <c r="P30" i="2"/>
  <c r="P31" i="2"/>
  <c r="P32" i="2"/>
  <c r="P33" i="2"/>
  <c r="P34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7" i="2"/>
  <c r="P68" i="2"/>
  <c r="P69" i="2"/>
  <c r="P71" i="2"/>
  <c r="P73" i="2"/>
  <c r="P74" i="2"/>
  <c r="P75" i="2"/>
  <c r="P76" i="2"/>
  <c r="P77" i="2"/>
  <c r="P78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3" i="2"/>
  <c r="O24" i="2"/>
  <c r="O25" i="2"/>
  <c r="O26" i="2"/>
  <c r="O27" i="2"/>
  <c r="O28" i="2"/>
  <c r="O29" i="2"/>
  <c r="O30" i="2"/>
  <c r="O31" i="2"/>
  <c r="O32" i="2"/>
  <c r="O33" i="2"/>
  <c r="O34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7" i="2"/>
  <c r="O68" i="2"/>
  <c r="O69" i="2"/>
  <c r="O71" i="2"/>
  <c r="O73" i="2"/>
  <c r="O74" i="2"/>
  <c r="O75" i="2"/>
  <c r="O76" i="2"/>
  <c r="O77" i="2"/>
  <c r="O78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3" i="2"/>
  <c r="N24" i="2"/>
  <c r="N25" i="2"/>
  <c r="N26" i="2"/>
  <c r="N27" i="2"/>
  <c r="N28" i="2"/>
  <c r="N29" i="2"/>
  <c r="N30" i="2"/>
  <c r="N31" i="2"/>
  <c r="N32" i="2"/>
  <c r="N33" i="2"/>
  <c r="N34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7" i="2"/>
  <c r="N68" i="2"/>
  <c r="N69" i="2"/>
  <c r="N71" i="2"/>
  <c r="N73" i="2"/>
  <c r="N74" i="2"/>
  <c r="N75" i="2"/>
  <c r="N76" i="2"/>
  <c r="N77" i="2"/>
  <c r="N78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3" i="2"/>
  <c r="M24" i="2"/>
  <c r="M25" i="2"/>
  <c r="M26" i="2"/>
  <c r="M27" i="2"/>
  <c r="M28" i="2"/>
  <c r="M29" i="2"/>
  <c r="M30" i="2"/>
  <c r="M31" i="2"/>
  <c r="M32" i="2"/>
  <c r="M33" i="2"/>
  <c r="M34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7" i="2"/>
  <c r="M68" i="2"/>
  <c r="M69" i="2"/>
  <c r="M71" i="2"/>
  <c r="M73" i="2"/>
  <c r="M74" i="2"/>
  <c r="M75" i="2"/>
  <c r="M76" i="2"/>
  <c r="M77" i="2"/>
  <c r="M78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3" i="2"/>
  <c r="L24" i="2"/>
  <c r="L25" i="2"/>
  <c r="L26" i="2"/>
  <c r="L27" i="2"/>
  <c r="L28" i="2"/>
  <c r="L29" i="2"/>
  <c r="L30" i="2"/>
  <c r="L31" i="2"/>
  <c r="L32" i="2"/>
  <c r="L33" i="2"/>
  <c r="L34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7" i="2"/>
  <c r="L68" i="2"/>
  <c r="L69" i="2"/>
  <c r="L71" i="2"/>
  <c r="L73" i="2"/>
  <c r="L74" i="2"/>
  <c r="L75" i="2"/>
  <c r="L76" i="2"/>
  <c r="L77" i="2"/>
  <c r="L78" i="2"/>
</calcChain>
</file>

<file path=xl/sharedStrings.xml><?xml version="1.0" encoding="utf-8"?>
<sst xmlns="http://schemas.openxmlformats.org/spreadsheetml/2006/main" count="160" uniqueCount="147">
  <si>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</si>
  <si>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</si>
  <si>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</si>
  <si>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</si>
  <si>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</si>
  <si>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</si>
  <si>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</si>
  <si>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</si>
  <si>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</si>
  <si>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</si>
  <si>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</si>
  <si>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</si>
  <si>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</si>
  <si>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</si>
  <si>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</si>
  <si>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</si>
  <si>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</si>
  <si>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Загальний фонд</t>
  </si>
  <si>
    <t>02</t>
  </si>
  <si>
    <t>Виконавчий комітет Лебединської міської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</si>
  <si>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</si>
  <si>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</si>
  <si>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</si>
  <si>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</si>
  <si>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2010</t>
  </si>
  <si>
    <t>Багатопрофільна стаціонарна медична допомога населенню</t>
  </si>
  <si>
    <t>2113</t>
  </si>
  <si>
    <t>Первинна медична допомога населенню, що надається амбулаторно-поліклінічними закладами (відділеннями)</t>
  </si>
  <si>
    <t>2152</t>
  </si>
  <si>
    <t>Інші програми та заходи у сфері охорони здоров`я</t>
  </si>
  <si>
    <t>3112</t>
  </si>
  <si>
    <t>Заходи державної політики з питань дітей та їх соціального захисту</t>
  </si>
  <si>
    <t>3121</t>
  </si>
  <si>
    <t>Утримання та забезпечення діяльності центрів соціальних служб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</si>
  <si>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</si>
  <si>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</si>
  <si>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7130</t>
  </si>
  <si>
    <t>Здійснення заходів із землеустрою</t>
  </si>
  <si>
    <t>7680</t>
  </si>
  <si>
    <t>Членські внески до асоціацій органів місцевого самоврядування</t>
  </si>
  <si>
    <t>8110</t>
  </si>
  <si>
    <t>Заходи із запобігання та ліквідації надзвичайних ситуацій та наслідків стихійного лиха</t>
  </si>
  <si>
    <t>8130</t>
  </si>
  <si>
    <t>Забезпечення діяльності місцевої та добровільної пожежної охорони</t>
  </si>
  <si>
    <t>8220</t>
  </si>
  <si>
    <t>Заходи та роботи з мобілізаційної підготовки місцевого значення</t>
  </si>
  <si>
    <t>8240</t>
  </si>
  <si>
    <t>Заходи та роботи з територіальної оборони</t>
  </si>
  <si>
    <t>06</t>
  </si>
  <si>
    <t>Управління освіти, молоді та спорту  виконавчого комітету Лебединської міської ради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</si>
  <si>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</si>
  <si>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</si>
  <si>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</si>
  <si>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</si>
  <si>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</si>
  <si>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</si>
  <si>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</si>
  <si>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</si>
  <si>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</si>
  <si>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</si>
  <si>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</si>
  <si>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</si>
  <si>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</si>
  <si>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</si>
  <si>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</si>
  <si>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</si>
  <si>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</si>
  <si>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</si>
  <si>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</si>
  <si>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</si>
  <si>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3131</t>
  </si>
  <si>
    <t>Здійснення заходів та реалізація проектів на виконання Державної цільової соціальної програми `Молодь України`</t>
  </si>
  <si>
    <t>5031</t>
  </si>
  <si>
    <t>Утримання та навчально-тренувальна робота комунальних дитячо-юнацьких спортивних шкіл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</si>
  <si>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</si>
  <si>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</si>
  <si>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08</t>
  </si>
  <si>
    <t>Управління праці та соціального захисту населення виконкомуЛебединської міської ради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</si>
  <si>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</si>
  <si>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</si>
  <si>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</si>
  <si>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</si>
  <si>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</si>
  <si>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</si>
  <si>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3035</t>
  </si>
  <si>
    <t>Компенсаційні виплати за пільговий проїзд окремих категорій громадян на залізничному транспорті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</si>
  <si>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</si>
  <si>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</si>
  <si>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</si>
  <si>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</si>
  <si>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</si>
  <si>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</si>
  <si>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3122</t>
  </si>
  <si>
    <t>Заходи державної політики із забезпечення рівних прав та можливостей жінок та чоловіків</t>
  </si>
  <si>
    <t>3123</t>
  </si>
  <si>
    <t>Заходи державної політики з питань сім`ї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</si>
  <si>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</si>
  <si>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</si>
  <si>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</si>
  <si>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</si>
  <si>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</si>
  <si>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</si>
  <si>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3242</t>
  </si>
  <si>
    <t>Інші заходи у сфері соціального захисту і соціального забезпечення</t>
  </si>
  <si>
    <t>10</t>
  </si>
  <si>
    <t>Відділ культури і туризму виконавчого комітету Лебединської міської ради</t>
  </si>
  <si>
    <t>1080</t>
  </si>
  <si>
    <t>Надання спеціалізованої освіти мистецькими школами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</si>
  <si>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</si>
  <si>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</si>
  <si>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</si>
  <si>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</si>
  <si>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</si>
  <si>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</si>
  <si>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</si>
  <si>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</si>
  <si>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</si>
  <si>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</si>
  <si>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7340</t>
  </si>
  <si>
    <t>Проектування, реставрація та охорона пам`яток архітектури</t>
  </si>
  <si>
    <t>12</t>
  </si>
  <si>
    <t>Управління житлово-комунального господарства Лебединської міської ради</t>
  </si>
  <si>
    <t>6013</t>
  </si>
  <si>
    <t>Забезпечення діяльності водопровідно-каналізаційного господарства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</si>
  <si>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</si>
  <si>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</si>
  <si>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</si>
  <si>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</si>
  <si>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</si>
  <si>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</si>
  <si>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37</t>
  </si>
  <si>
    <t>Фінансове управління Лебединської міської ради</t>
  </si>
  <si>
    <t>8710</t>
  </si>
  <si>
    <t>Резервний фонд місцевого бюджету</t>
  </si>
  <si>
    <t>9710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</si>
  <si>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</si>
  <si>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</si>
  <si>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</si>
  <si>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</si>
  <si>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</si>
  <si>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Касові видатки за 5 міс 2022 року</t>
  </si>
  <si>
    <t>% до касових 2022 року</t>
  </si>
  <si>
    <t>Інші заходи за рахунок коштів резервного фонду місцевого бюджету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</si>
  <si>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</si>
  <si>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Забезпечення діяльності з виробництва , транспортування, постачання теплової енергії</t>
  </si>
  <si>
    <t>Відшкодування різниці між розміром ціни (тарифу) на транспортування та постачання, комунальні послуги, що затверджувалися чи погоджувалися рішенням місцевого органу виконавчої влади та органу місцевого самоврядування</t>
  </si>
  <si>
    <t>Аналіз касових видатків установ, що фінансуються з бюджету  Лебединської МТГ на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</si>
</sst>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wrapText="1"/>
    </xf>
    <xf numFmtId="4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/>
    <xf numFmtId="164" fontId="1" fillId="0" borderId="1" xfId="1" applyNumberFormat="1" applyBorder="1"/>
    <xf numFmtId="4" fontId="5" fillId="3" borderId="1" xfId="1" applyNumberFormat="1" applyFont="1" applyFill="1" applyBorder="1" applyAlignment="1">
      <alignment vertical="center"/>
    </xf>
    <xf numFmtId="164" fontId="5" fillId="3" borderId="1" xfId="1" applyNumberFormat="1" applyFont="1" applyFill="1" applyBorder="1"/>
    <xf numFmtId="4" fontId="1" fillId="3" borderId="1" xfId="1" applyNumberFormat="1" applyFill="1" applyBorder="1" applyAlignment="1">
      <alignment vertical="center"/>
    </xf>
    <xf numFmtId="164" fontId="1" fillId="3" borderId="1" xfId="1" applyNumberFormat="1" applyFill="1" applyBorder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</cellXfs>
  <cellStyles count="2">
    <cellStyle name="Обычный" xfId="0" builtinId="0"/>
    <cellStyle name="Обычный 2" xfId="1" xr:uid="{BEFC9E8B-895D-42C1-A0D8-8086912F2B64}"/>
  </cellStyles>
  <dxfs count="32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23BD0-3234-4571-A1BD-7D0D65A7FA3E}">
  <sheetPr>
    <pageSetUpPr fitToPage="1"/>
  </sheetPr>
  <dimension ref="A2:S88"/>
  <sheetViews>
    <sheetView tabSelected="1" topLeftCell="B73" workbookViewId="0">
      <selection activeCell="N70" sqref="N70"/>
    </sheetView>
  </sheetViews>
  <sheetFormatPr defaultRowHeight="12.75" x14ac:dyDescent="0.2"/>
  <cols>
    <col min="1" max="1" width="0" style="1" hidden="1" customWidth="1"/>
    <col min="2" max="2" width="12.7109375" style="9" customWidth="1"/>
    <col min="3" max="3" width="50.7109375" style="7" customWidth="1"/>
    <col min="4" max="6" width="15.7109375" style="1" customWidth="1"/>
    <col min="7" max="8" width="15.7109375" style="1" hidden="1" customWidth="1"/>
    <col min="9" max="9" width="15.7109375" style="1" customWidth="1"/>
    <col min="10" max="13" width="15.7109375" style="1" hidden="1" customWidth="1"/>
    <col min="14" max="14" width="15.7109375" style="1" customWidth="1"/>
    <col min="15" max="17" width="15.7109375" style="1" hidden="1" customWidth="1"/>
    <col min="18" max="18" width="15" style="1" customWidth="1"/>
    <col min="19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2" spans="1:19" ht="18" x14ac:dyDescent="0.25">
      <c r="B2" s="27" t="s">
        <v>146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9" x14ac:dyDescent="0.2">
      <c r="B3" s="28" t="s">
        <v>17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9" x14ac:dyDescent="0.2">
      <c r="M4" s="2"/>
      <c r="Q4" s="2" t="s">
        <v>16</v>
      </c>
    </row>
    <row r="5" spans="1:19" s="4" customFormat="1" ht="63.75" x14ac:dyDescent="0.2">
      <c r="A5" s="11"/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140</v>
      </c>
      <c r="S5" s="19" t="s">
        <v>141</v>
      </c>
    </row>
    <row r="6" spans="1:19" x14ac:dyDescent="0.2">
      <c r="A6" s="12"/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6</v>
      </c>
      <c r="J6" s="5">
        <v>9</v>
      </c>
      <c r="K6" s="5">
        <v>10</v>
      </c>
      <c r="L6" s="5">
        <v>11</v>
      </c>
      <c r="M6" s="5">
        <v>12</v>
      </c>
      <c r="N6" s="5">
        <v>7</v>
      </c>
      <c r="O6" s="5">
        <v>14</v>
      </c>
      <c r="P6" s="5">
        <v>15</v>
      </c>
      <c r="Q6" s="5">
        <v>16</v>
      </c>
      <c r="R6" s="29">
        <v>8</v>
      </c>
      <c r="S6" s="29">
        <v>9</v>
      </c>
    </row>
    <row r="7" spans="1:19" x14ac:dyDescent="0.2">
      <c r="A7" s="13">
        <v>1</v>
      </c>
      <c r="B7" s="14" t="s">
        <v>18</v>
      </c>
      <c r="C7" s="15" t="s">
        <v>19</v>
      </c>
      <c r="D7" s="16">
        <v>46492770</v>
      </c>
      <c r="E7" s="16">
        <v>46991319</v>
      </c>
      <c r="F7" s="16">
        <v>22078110</v>
      </c>
      <c r="G7" s="16">
        <v>16158266.01</v>
      </c>
      <c r="H7" s="16">
        <v>0</v>
      </c>
      <c r="I7" s="16">
        <v>16102189.340000002</v>
      </c>
      <c r="J7" s="16">
        <v>56076.670000000006</v>
      </c>
      <c r="K7" s="16">
        <v>1486281.54</v>
      </c>
      <c r="L7" s="17">
        <f t="shared" ref="L7:L40" si="0">F7-G7</f>
        <v>5919843.9900000002</v>
      </c>
      <c r="M7" s="17">
        <f t="shared" ref="M7:M40" si="1">E7-G7</f>
        <v>30833052.990000002</v>
      </c>
      <c r="N7" s="17">
        <f t="shared" ref="N7:N40" si="2">IF(F7=0,0,(G7/F7)*100)</f>
        <v>73.18681721397347</v>
      </c>
      <c r="O7" s="17">
        <f t="shared" ref="O7:O40" si="3">E7-I7</f>
        <v>30889129.659999996</v>
      </c>
      <c r="P7" s="17">
        <f t="shared" ref="P7:P40" si="4">F7-I7</f>
        <v>5975920.6599999983</v>
      </c>
      <c r="Q7" s="17">
        <f t="shared" ref="Q7:Q40" si="5">IF(F7=0,0,(I7/F7)*100)</f>
        <v>72.932825047071518</v>
      </c>
      <c r="R7" s="23">
        <f>R8+R9+R10+R11+R14+R19+R20+R21+R22</f>
        <v>10159147.539999999</v>
      </c>
      <c r="S7" s="24">
        <f>I7/R7*100</f>
        <v>158.49941421364576</v>
      </c>
    </row>
    <row r="8" spans="1:19" ht="25.5" x14ac:dyDescent="0.2">
      <c r="A8" s="13">
        <v>0</v>
      </c>
      <c r="B8" s="14" t="s">
        <v>20</v>
      </c>
      <c r="C8" s="15" t="s">
        <v>21</v>
      </c>
      <c r="D8" s="16">
        <v>30924110</v>
      </c>
      <c r="E8" s="16">
        <v>30775010</v>
      </c>
      <c r="F8" s="16">
        <v>13379889</v>
      </c>
      <c r="G8" s="16">
        <v>9462903.0100000016</v>
      </c>
      <c r="H8" s="16">
        <v>0</v>
      </c>
      <c r="I8" s="16">
        <v>9406826.3400000017</v>
      </c>
      <c r="J8" s="16">
        <v>56076.670000000006</v>
      </c>
      <c r="K8" s="16">
        <v>1290640.27</v>
      </c>
      <c r="L8" s="17">
        <f t="shared" si="0"/>
        <v>3916985.9899999984</v>
      </c>
      <c r="M8" s="17">
        <f t="shared" si="1"/>
        <v>21312106.989999998</v>
      </c>
      <c r="N8" s="17">
        <f t="shared" si="2"/>
        <v>70.724824473506487</v>
      </c>
      <c r="O8" s="17">
        <f t="shared" si="3"/>
        <v>21368183.659999996</v>
      </c>
      <c r="P8" s="17">
        <f t="shared" si="4"/>
        <v>3973062.6599999983</v>
      </c>
      <c r="Q8" s="17">
        <f t="shared" si="5"/>
        <v>70.305712850084191</v>
      </c>
      <c r="R8" s="16">
        <v>7326729.9199999999</v>
      </c>
      <c r="S8" s="22">
        <f t="shared" ref="S8:S74" si="6">I8/R8*100</f>
        <v>128.39051586058739</v>
      </c>
    </row>
    <row r="9" spans="1:19" x14ac:dyDescent="0.2">
      <c r="A9" s="13">
        <v>0</v>
      </c>
      <c r="B9" s="14" t="s">
        <v>22</v>
      </c>
      <c r="C9" s="15" t="s">
        <v>23</v>
      </c>
      <c r="D9" s="16">
        <v>50000</v>
      </c>
      <c r="E9" s="16">
        <v>94613</v>
      </c>
      <c r="F9" s="16">
        <v>62613</v>
      </c>
      <c r="G9" s="16">
        <v>5102.7700000000004</v>
      </c>
      <c r="H9" s="16">
        <v>0</v>
      </c>
      <c r="I9" s="16">
        <v>5102.7700000000004</v>
      </c>
      <c r="J9" s="16">
        <v>0</v>
      </c>
      <c r="K9" s="16">
        <v>0</v>
      </c>
      <c r="L9" s="17">
        <f t="shared" si="0"/>
        <v>57510.229999999996</v>
      </c>
      <c r="M9" s="17">
        <f t="shared" si="1"/>
        <v>89510.23</v>
      </c>
      <c r="N9" s="17">
        <f t="shared" si="2"/>
        <v>8.1496973471962697</v>
      </c>
      <c r="O9" s="17">
        <f t="shared" si="3"/>
        <v>89510.23</v>
      </c>
      <c r="P9" s="17">
        <f t="shared" si="4"/>
        <v>57510.229999999996</v>
      </c>
      <c r="Q9" s="17">
        <f t="shared" si="5"/>
        <v>8.1496973471962697</v>
      </c>
      <c r="R9" s="16">
        <v>1000</v>
      </c>
      <c r="S9" s="22">
        <f t="shared" si="6"/>
        <v>510.27700000000004</v>
      </c>
    </row>
    <row r="10" spans="1:19" ht="25.5" x14ac:dyDescent="0.2">
      <c r="A10" s="13">
        <v>0</v>
      </c>
      <c r="B10" s="14" t="s">
        <v>24</v>
      </c>
      <c r="C10" s="15" t="s">
        <v>25</v>
      </c>
      <c r="D10" s="16">
        <v>7786630</v>
      </c>
      <c r="E10" s="16">
        <v>7786630</v>
      </c>
      <c r="F10" s="16">
        <v>4433235</v>
      </c>
      <c r="G10" s="16">
        <v>3709266.25</v>
      </c>
      <c r="H10" s="16">
        <v>0</v>
      </c>
      <c r="I10" s="16">
        <v>3709266.25</v>
      </c>
      <c r="J10" s="16">
        <v>0</v>
      </c>
      <c r="K10" s="16">
        <v>0</v>
      </c>
      <c r="L10" s="17">
        <f t="shared" si="0"/>
        <v>723968.75</v>
      </c>
      <c r="M10" s="17">
        <f t="shared" si="1"/>
        <v>4077363.75</v>
      </c>
      <c r="N10" s="17">
        <f t="shared" si="2"/>
        <v>83.669515602037791</v>
      </c>
      <c r="O10" s="17">
        <f t="shared" si="3"/>
        <v>4077363.75</v>
      </c>
      <c r="P10" s="17">
        <f t="shared" si="4"/>
        <v>723968.75</v>
      </c>
      <c r="Q10" s="17">
        <f t="shared" si="5"/>
        <v>83.669515602037791</v>
      </c>
      <c r="R10" s="16">
        <v>709245.67</v>
      </c>
      <c r="S10" s="22">
        <f t="shared" si="6"/>
        <v>522.98750727656898</v>
      </c>
    </row>
    <row r="11" spans="1:19" ht="25.5" x14ac:dyDescent="0.2">
      <c r="A11" s="13">
        <v>0</v>
      </c>
      <c r="B11" s="14" t="s">
        <v>26</v>
      </c>
      <c r="C11" s="15" t="s">
        <v>27</v>
      </c>
      <c r="D11" s="16">
        <v>2589310</v>
      </c>
      <c r="E11" s="16">
        <v>2589310</v>
      </c>
      <c r="F11" s="16">
        <v>1451097</v>
      </c>
      <c r="G11" s="16">
        <v>1183069.6299999999</v>
      </c>
      <c r="H11" s="16">
        <v>0</v>
      </c>
      <c r="I11" s="16">
        <v>1183069.6299999999</v>
      </c>
      <c r="J11" s="16">
        <v>0</v>
      </c>
      <c r="K11" s="16">
        <v>38725.54</v>
      </c>
      <c r="L11" s="17">
        <f t="shared" si="0"/>
        <v>268027.37000000011</v>
      </c>
      <c r="M11" s="17">
        <f t="shared" si="1"/>
        <v>1406240.37</v>
      </c>
      <c r="N11" s="17">
        <f t="shared" si="2"/>
        <v>81.529327811993269</v>
      </c>
      <c r="O11" s="17">
        <f t="shared" si="3"/>
        <v>1406240.37</v>
      </c>
      <c r="P11" s="17">
        <f t="shared" si="4"/>
        <v>268027.37000000011</v>
      </c>
      <c r="Q11" s="17">
        <f t="shared" si="5"/>
        <v>81.529327811993269</v>
      </c>
      <c r="R11" s="16">
        <v>428454.49</v>
      </c>
      <c r="S11" s="22">
        <f t="shared" si="6"/>
        <v>276.12492285936827</v>
      </c>
    </row>
    <row r="12" spans="1:19" x14ac:dyDescent="0.2">
      <c r="A12" s="13">
        <v>0</v>
      </c>
      <c r="B12" s="14" t="s">
        <v>28</v>
      </c>
      <c r="C12" s="15" t="s">
        <v>29</v>
      </c>
      <c r="D12" s="16">
        <v>800000</v>
      </c>
      <c r="E12" s="16">
        <v>1185000</v>
      </c>
      <c r="F12" s="16">
        <v>803000</v>
      </c>
      <c r="G12" s="16">
        <v>522279.23</v>
      </c>
      <c r="H12" s="16">
        <v>0</v>
      </c>
      <c r="I12" s="16">
        <v>522279.23</v>
      </c>
      <c r="J12" s="16">
        <v>0</v>
      </c>
      <c r="K12" s="16">
        <v>0</v>
      </c>
      <c r="L12" s="17">
        <f t="shared" si="0"/>
        <v>280720.77</v>
      </c>
      <c r="M12" s="17">
        <f t="shared" si="1"/>
        <v>662720.77</v>
      </c>
      <c r="N12" s="17">
        <f t="shared" si="2"/>
        <v>65.040999999999997</v>
      </c>
      <c r="O12" s="17">
        <f t="shared" si="3"/>
        <v>662720.77</v>
      </c>
      <c r="P12" s="17">
        <f t="shared" si="4"/>
        <v>280720.77</v>
      </c>
      <c r="Q12" s="17">
        <f t="shared" si="5"/>
        <v>65.040999999999997</v>
      </c>
      <c r="R12" s="16"/>
      <c r="S12" s="22"/>
    </row>
    <row r="13" spans="1:19" ht="25.5" x14ac:dyDescent="0.2">
      <c r="A13" s="13">
        <v>0</v>
      </c>
      <c r="B13" s="14" t="s">
        <v>30</v>
      </c>
      <c r="C13" s="15" t="s">
        <v>31</v>
      </c>
      <c r="D13" s="16">
        <v>14000</v>
      </c>
      <c r="E13" s="16">
        <v>14000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7">
        <f t="shared" si="0"/>
        <v>0</v>
      </c>
      <c r="M13" s="17">
        <f t="shared" si="1"/>
        <v>14000</v>
      </c>
      <c r="N13" s="17">
        <f t="shared" si="2"/>
        <v>0</v>
      </c>
      <c r="O13" s="17">
        <f t="shared" si="3"/>
        <v>14000</v>
      </c>
      <c r="P13" s="17">
        <f t="shared" si="4"/>
        <v>0</v>
      </c>
      <c r="Q13" s="17">
        <f t="shared" si="5"/>
        <v>0</v>
      </c>
      <c r="R13" s="16"/>
      <c r="S13" s="22"/>
    </row>
    <row r="14" spans="1:19" ht="25.5" x14ac:dyDescent="0.2">
      <c r="A14" s="13">
        <v>0</v>
      </c>
      <c r="B14" s="14" t="s">
        <v>32</v>
      </c>
      <c r="C14" s="15" t="s">
        <v>33</v>
      </c>
      <c r="D14" s="16">
        <v>1359330</v>
      </c>
      <c r="E14" s="16">
        <v>1359330</v>
      </c>
      <c r="F14" s="16">
        <v>570679</v>
      </c>
      <c r="G14" s="16">
        <v>437716.65999999992</v>
      </c>
      <c r="H14" s="16">
        <v>0</v>
      </c>
      <c r="I14" s="16">
        <v>437716.65999999992</v>
      </c>
      <c r="J14" s="16">
        <v>0</v>
      </c>
      <c r="K14" s="16">
        <v>70247.09</v>
      </c>
      <c r="L14" s="17">
        <f t="shared" si="0"/>
        <v>132962.34000000008</v>
      </c>
      <c r="M14" s="17">
        <f t="shared" si="1"/>
        <v>921613.34000000008</v>
      </c>
      <c r="N14" s="17">
        <f t="shared" si="2"/>
        <v>76.7010280735755</v>
      </c>
      <c r="O14" s="17">
        <f t="shared" si="3"/>
        <v>921613.34000000008</v>
      </c>
      <c r="P14" s="17">
        <f t="shared" si="4"/>
        <v>132962.34000000008</v>
      </c>
      <c r="Q14" s="17">
        <f t="shared" si="5"/>
        <v>76.7010280735755</v>
      </c>
      <c r="R14" s="25">
        <v>400223.32</v>
      </c>
      <c r="S14" s="26">
        <f t="shared" si="6"/>
        <v>109.36810478709734</v>
      </c>
    </row>
    <row r="15" spans="1:19" ht="25.5" x14ac:dyDescent="0.2">
      <c r="A15" s="13">
        <v>0</v>
      </c>
      <c r="B15" s="14" t="s">
        <v>34</v>
      </c>
      <c r="C15" s="15" t="s">
        <v>35</v>
      </c>
      <c r="D15" s="16">
        <v>0</v>
      </c>
      <c r="E15" s="16">
        <v>16000</v>
      </c>
      <c r="F15" s="16">
        <v>16000</v>
      </c>
      <c r="G15" s="16">
        <v>16000</v>
      </c>
      <c r="H15" s="16">
        <v>0</v>
      </c>
      <c r="I15" s="16">
        <v>16000</v>
      </c>
      <c r="J15" s="16">
        <v>0</v>
      </c>
      <c r="K15" s="16">
        <v>0</v>
      </c>
      <c r="L15" s="17">
        <f t="shared" si="0"/>
        <v>0</v>
      </c>
      <c r="M15" s="17">
        <f t="shared" si="1"/>
        <v>0</v>
      </c>
      <c r="N15" s="17">
        <f t="shared" si="2"/>
        <v>100</v>
      </c>
      <c r="O15" s="17">
        <f t="shared" si="3"/>
        <v>0</v>
      </c>
      <c r="P15" s="17">
        <f t="shared" si="4"/>
        <v>0</v>
      </c>
      <c r="Q15" s="17">
        <f t="shared" si="5"/>
        <v>100</v>
      </c>
      <c r="R15" s="16"/>
      <c r="S15" s="22"/>
    </row>
    <row r="16" spans="1:19" x14ac:dyDescent="0.2">
      <c r="A16" s="13">
        <v>0</v>
      </c>
      <c r="B16" s="14" t="s">
        <v>36</v>
      </c>
      <c r="C16" s="15" t="s">
        <v>37</v>
      </c>
      <c r="D16" s="16">
        <v>530000</v>
      </c>
      <c r="E16" s="16">
        <v>530000</v>
      </c>
      <c r="F16" s="16">
        <v>140000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7">
        <f t="shared" si="0"/>
        <v>140000</v>
      </c>
      <c r="M16" s="17">
        <f t="shared" si="1"/>
        <v>530000</v>
      </c>
      <c r="N16" s="17">
        <f t="shared" si="2"/>
        <v>0</v>
      </c>
      <c r="O16" s="17">
        <f t="shared" si="3"/>
        <v>530000</v>
      </c>
      <c r="P16" s="17">
        <f t="shared" si="4"/>
        <v>140000</v>
      </c>
      <c r="Q16" s="17">
        <f t="shared" si="5"/>
        <v>0</v>
      </c>
      <c r="R16" s="16"/>
      <c r="S16" s="22"/>
    </row>
    <row r="17" spans="1:19" ht="25.5" x14ac:dyDescent="0.2">
      <c r="A17" s="13">
        <v>0</v>
      </c>
      <c r="B17" s="14" t="s">
        <v>38</v>
      </c>
      <c r="C17" s="15" t="s">
        <v>39</v>
      </c>
      <c r="D17" s="16">
        <v>41430</v>
      </c>
      <c r="E17" s="16">
        <v>55466</v>
      </c>
      <c r="F17" s="16">
        <v>31298</v>
      </c>
      <c r="G17" s="16">
        <v>24386</v>
      </c>
      <c r="H17" s="16">
        <v>0</v>
      </c>
      <c r="I17" s="16">
        <v>24386</v>
      </c>
      <c r="J17" s="16">
        <v>0</v>
      </c>
      <c r="K17" s="16">
        <v>0</v>
      </c>
      <c r="L17" s="17">
        <f t="shared" si="0"/>
        <v>6912</v>
      </c>
      <c r="M17" s="17">
        <f t="shared" si="1"/>
        <v>31080</v>
      </c>
      <c r="N17" s="17">
        <f t="shared" si="2"/>
        <v>77.915521758578819</v>
      </c>
      <c r="O17" s="17">
        <f t="shared" si="3"/>
        <v>31080</v>
      </c>
      <c r="P17" s="17">
        <f t="shared" si="4"/>
        <v>6912</v>
      </c>
      <c r="Q17" s="17">
        <f t="shared" si="5"/>
        <v>77.915521758578819</v>
      </c>
      <c r="R17" s="16"/>
      <c r="S17" s="22"/>
    </row>
    <row r="18" spans="1:19" ht="25.5" x14ac:dyDescent="0.2">
      <c r="A18" s="13">
        <v>0</v>
      </c>
      <c r="B18" s="14" t="s">
        <v>40</v>
      </c>
      <c r="C18" s="15" t="s">
        <v>41</v>
      </c>
      <c r="D18" s="16">
        <v>276000</v>
      </c>
      <c r="E18" s="16">
        <v>276000</v>
      </c>
      <c r="F18" s="16">
        <v>121900</v>
      </c>
      <c r="G18" s="16">
        <v>12903.3</v>
      </c>
      <c r="H18" s="16">
        <v>0</v>
      </c>
      <c r="I18" s="16">
        <v>12903.3</v>
      </c>
      <c r="J18" s="16">
        <v>0</v>
      </c>
      <c r="K18" s="16">
        <v>0</v>
      </c>
      <c r="L18" s="17">
        <f t="shared" si="0"/>
        <v>108996.7</v>
      </c>
      <c r="M18" s="17">
        <f t="shared" si="1"/>
        <v>263096.7</v>
      </c>
      <c r="N18" s="17">
        <f t="shared" si="2"/>
        <v>10.58515176374077</v>
      </c>
      <c r="O18" s="17">
        <f t="shared" si="3"/>
        <v>263096.7</v>
      </c>
      <c r="P18" s="17">
        <f t="shared" si="4"/>
        <v>108996.7</v>
      </c>
      <c r="Q18" s="17">
        <f t="shared" si="5"/>
        <v>10.58515176374077</v>
      </c>
      <c r="R18" s="16"/>
      <c r="S18" s="22"/>
    </row>
    <row r="19" spans="1:19" ht="25.5" x14ac:dyDescent="0.2">
      <c r="A19" s="13">
        <v>0</v>
      </c>
      <c r="B19" s="14" t="s">
        <v>42</v>
      </c>
      <c r="C19" s="15" t="s">
        <v>43</v>
      </c>
      <c r="D19" s="16">
        <v>2088460</v>
      </c>
      <c r="E19" s="16">
        <v>2088460</v>
      </c>
      <c r="F19" s="16">
        <v>850399</v>
      </c>
      <c r="G19" s="16">
        <v>679269.15999999992</v>
      </c>
      <c r="H19" s="16">
        <v>0</v>
      </c>
      <c r="I19" s="16">
        <v>679269.15999999992</v>
      </c>
      <c r="J19" s="16">
        <v>0</v>
      </c>
      <c r="K19" s="16">
        <v>86668.64</v>
      </c>
      <c r="L19" s="17">
        <f t="shared" si="0"/>
        <v>171129.84000000008</v>
      </c>
      <c r="M19" s="17">
        <f t="shared" si="1"/>
        <v>1409190.84</v>
      </c>
      <c r="N19" s="17">
        <f t="shared" si="2"/>
        <v>79.876523843513453</v>
      </c>
      <c r="O19" s="17">
        <f t="shared" si="3"/>
        <v>1409190.84</v>
      </c>
      <c r="P19" s="17">
        <f t="shared" si="4"/>
        <v>171129.84000000008</v>
      </c>
      <c r="Q19" s="17">
        <f t="shared" si="5"/>
        <v>79.876523843513453</v>
      </c>
      <c r="R19" s="16">
        <v>648554.1</v>
      </c>
      <c r="S19" s="22">
        <f t="shared" si="6"/>
        <v>104.73592873747926</v>
      </c>
    </row>
    <row r="20" spans="1:19" ht="25.5" x14ac:dyDescent="0.2">
      <c r="A20" s="13">
        <v>0</v>
      </c>
      <c r="B20" s="14" t="s">
        <v>44</v>
      </c>
      <c r="C20" s="15" t="s">
        <v>45</v>
      </c>
      <c r="D20" s="16">
        <v>7000</v>
      </c>
      <c r="E20" s="16">
        <v>7000</v>
      </c>
      <c r="F20" s="16">
        <v>3500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7">
        <f t="shared" si="0"/>
        <v>3500</v>
      </c>
      <c r="M20" s="17">
        <f t="shared" si="1"/>
        <v>7000</v>
      </c>
      <c r="N20" s="17">
        <f t="shared" si="2"/>
        <v>0</v>
      </c>
      <c r="O20" s="17">
        <f t="shared" si="3"/>
        <v>7000</v>
      </c>
      <c r="P20" s="17">
        <f t="shared" si="4"/>
        <v>3500</v>
      </c>
      <c r="Q20" s="17">
        <f t="shared" si="5"/>
        <v>0</v>
      </c>
      <c r="R20" s="16">
        <v>27545</v>
      </c>
      <c r="S20" s="22">
        <f t="shared" si="6"/>
        <v>0</v>
      </c>
    </row>
    <row r="21" spans="1:19" x14ac:dyDescent="0.2">
      <c r="A21" s="13">
        <v>0</v>
      </c>
      <c r="B21" s="14" t="s">
        <v>46</v>
      </c>
      <c r="C21" s="15" t="s">
        <v>47</v>
      </c>
      <c r="D21" s="16">
        <v>26500</v>
      </c>
      <c r="E21" s="16">
        <v>214500</v>
      </c>
      <c r="F21" s="16">
        <v>214500</v>
      </c>
      <c r="G21" s="16">
        <v>105370</v>
      </c>
      <c r="H21" s="16">
        <v>0</v>
      </c>
      <c r="I21" s="16">
        <v>105370</v>
      </c>
      <c r="J21" s="16">
        <v>0</v>
      </c>
      <c r="K21" s="16">
        <v>0</v>
      </c>
      <c r="L21" s="17">
        <f t="shared" si="0"/>
        <v>109130</v>
      </c>
      <c r="M21" s="17">
        <f t="shared" si="1"/>
        <v>109130</v>
      </c>
      <c r="N21" s="17">
        <f t="shared" si="2"/>
        <v>49.123543123543122</v>
      </c>
      <c r="O21" s="17">
        <f t="shared" si="3"/>
        <v>109130</v>
      </c>
      <c r="P21" s="17">
        <f t="shared" si="4"/>
        <v>109130</v>
      </c>
      <c r="Q21" s="17">
        <f t="shared" si="5"/>
        <v>49.123543123543122</v>
      </c>
      <c r="R21" s="16">
        <v>94125</v>
      </c>
      <c r="S21" s="22">
        <f t="shared" si="6"/>
        <v>111.94687915006641</v>
      </c>
    </row>
    <row r="22" spans="1:19" ht="25.5" x14ac:dyDescent="0.2">
      <c r="A22" s="13"/>
      <c r="B22" s="14">
        <v>8775</v>
      </c>
      <c r="C22" s="18" t="s">
        <v>142</v>
      </c>
      <c r="D22" s="16"/>
      <c r="E22" s="16"/>
      <c r="F22" s="16"/>
      <c r="G22" s="16"/>
      <c r="H22" s="16"/>
      <c r="I22" s="16"/>
      <c r="J22" s="16"/>
      <c r="K22" s="16"/>
      <c r="L22" s="17"/>
      <c r="M22" s="17"/>
      <c r="N22" s="17"/>
      <c r="O22" s="17"/>
      <c r="P22" s="17"/>
      <c r="Q22" s="17"/>
      <c r="R22" s="16">
        <v>523270.04</v>
      </c>
      <c r="S22" s="22">
        <f t="shared" si="6"/>
        <v>0</v>
      </c>
    </row>
    <row r="23" spans="1:19" ht="25.5" x14ac:dyDescent="0.2">
      <c r="A23" s="13">
        <v>1</v>
      </c>
      <c r="B23" s="14" t="s">
        <v>48</v>
      </c>
      <c r="C23" s="15" t="s">
        <v>49</v>
      </c>
      <c r="D23" s="16">
        <v>219564770</v>
      </c>
      <c r="E23" s="16">
        <v>220770741</v>
      </c>
      <c r="F23" s="16">
        <v>94222391</v>
      </c>
      <c r="G23" s="16">
        <v>71204670.279999986</v>
      </c>
      <c r="H23" s="16">
        <v>0</v>
      </c>
      <c r="I23" s="16">
        <v>71204417.079999998</v>
      </c>
      <c r="J23" s="16">
        <v>253.2</v>
      </c>
      <c r="K23" s="16">
        <v>9003580.8100000042</v>
      </c>
      <c r="L23" s="17">
        <f t="shared" si="0"/>
        <v>23017720.720000014</v>
      </c>
      <c r="M23" s="17">
        <f t="shared" si="1"/>
        <v>149566070.72000003</v>
      </c>
      <c r="N23" s="17">
        <f t="shared" si="2"/>
        <v>75.570859032859801</v>
      </c>
      <c r="O23" s="17">
        <f t="shared" si="3"/>
        <v>149566323.92000002</v>
      </c>
      <c r="P23" s="17">
        <f t="shared" si="4"/>
        <v>23017973.920000002</v>
      </c>
      <c r="Q23" s="17">
        <f t="shared" si="5"/>
        <v>75.570590306926093</v>
      </c>
      <c r="R23" s="23">
        <f>R24+R25+R26+R27+R28+R29+R31+R32+R33+R34+R35+R37</f>
        <v>74773371.87999998</v>
      </c>
      <c r="S23" s="24">
        <f t="shared" si="6"/>
        <v>95.226970898507005</v>
      </c>
    </row>
    <row r="24" spans="1:19" ht="25.5" x14ac:dyDescent="0.2">
      <c r="A24" s="13">
        <v>0</v>
      </c>
      <c r="B24" s="14" t="s">
        <v>20</v>
      </c>
      <c r="C24" s="15" t="s">
        <v>21</v>
      </c>
      <c r="D24" s="16">
        <v>1773010</v>
      </c>
      <c r="E24" s="16">
        <v>1773010</v>
      </c>
      <c r="F24" s="16">
        <v>660429</v>
      </c>
      <c r="G24" s="16">
        <v>561327.30999999994</v>
      </c>
      <c r="H24" s="16">
        <v>0</v>
      </c>
      <c r="I24" s="16">
        <v>561327.30999999994</v>
      </c>
      <c r="J24" s="16">
        <v>0</v>
      </c>
      <c r="K24" s="16">
        <v>80966.789999999994</v>
      </c>
      <c r="L24" s="17">
        <f t="shared" si="0"/>
        <v>99101.690000000061</v>
      </c>
      <c r="M24" s="17">
        <f t="shared" si="1"/>
        <v>1211682.69</v>
      </c>
      <c r="N24" s="17">
        <f t="shared" si="2"/>
        <v>84.994346099277891</v>
      </c>
      <c r="O24" s="17">
        <f t="shared" si="3"/>
        <v>1211682.69</v>
      </c>
      <c r="P24" s="17">
        <f t="shared" si="4"/>
        <v>99101.690000000061</v>
      </c>
      <c r="Q24" s="17">
        <f t="shared" si="5"/>
        <v>84.994346099277891</v>
      </c>
      <c r="R24" s="16">
        <v>465479.49</v>
      </c>
      <c r="S24" s="22">
        <f t="shared" si="6"/>
        <v>120.59120155863366</v>
      </c>
    </row>
    <row r="25" spans="1:19" x14ac:dyDescent="0.2">
      <c r="A25" s="13">
        <v>0</v>
      </c>
      <c r="B25" s="14" t="s">
        <v>50</v>
      </c>
      <c r="C25" s="15" t="s">
        <v>51</v>
      </c>
      <c r="D25" s="16">
        <v>44632480</v>
      </c>
      <c r="E25" s="16">
        <v>44618480</v>
      </c>
      <c r="F25" s="16">
        <v>19274302</v>
      </c>
      <c r="G25" s="16">
        <v>13367662.43</v>
      </c>
      <c r="H25" s="16">
        <v>0</v>
      </c>
      <c r="I25" s="16">
        <v>13367662.43</v>
      </c>
      <c r="J25" s="16">
        <v>0</v>
      </c>
      <c r="K25" s="16">
        <v>1534258.63</v>
      </c>
      <c r="L25" s="17">
        <f t="shared" si="0"/>
        <v>5906639.5700000003</v>
      </c>
      <c r="M25" s="17">
        <f t="shared" si="1"/>
        <v>31250817.57</v>
      </c>
      <c r="N25" s="17">
        <f t="shared" si="2"/>
        <v>69.35484579415639</v>
      </c>
      <c r="O25" s="17">
        <f t="shared" si="3"/>
        <v>31250817.57</v>
      </c>
      <c r="P25" s="17">
        <f t="shared" si="4"/>
        <v>5906639.5700000003</v>
      </c>
      <c r="Q25" s="17">
        <f t="shared" si="5"/>
        <v>69.35484579415639</v>
      </c>
      <c r="R25" s="16">
        <v>14228997.26</v>
      </c>
      <c r="S25" s="22">
        <f t="shared" si="6"/>
        <v>93.946623122759661</v>
      </c>
    </row>
    <row r="26" spans="1:19" ht="38.25" x14ac:dyDescent="0.2">
      <c r="A26" s="13">
        <v>0</v>
      </c>
      <c r="B26" s="14" t="s">
        <v>52</v>
      </c>
      <c r="C26" s="15" t="s">
        <v>53</v>
      </c>
      <c r="D26" s="16">
        <v>62612830</v>
      </c>
      <c r="E26" s="16">
        <v>62766198</v>
      </c>
      <c r="F26" s="16">
        <v>27811820</v>
      </c>
      <c r="G26" s="16">
        <v>17850096.299999997</v>
      </c>
      <c r="H26" s="16">
        <v>0</v>
      </c>
      <c r="I26" s="16">
        <v>17849843.099999998</v>
      </c>
      <c r="J26" s="16">
        <v>253.2</v>
      </c>
      <c r="K26" s="16">
        <v>1460525.57</v>
      </c>
      <c r="L26" s="17">
        <f t="shared" si="0"/>
        <v>9961723.700000003</v>
      </c>
      <c r="M26" s="17">
        <f t="shared" si="1"/>
        <v>44916101.700000003</v>
      </c>
      <c r="N26" s="17">
        <f t="shared" si="2"/>
        <v>64.181690734371202</v>
      </c>
      <c r="O26" s="17">
        <f t="shared" si="3"/>
        <v>44916354.900000006</v>
      </c>
      <c r="P26" s="17">
        <f t="shared" si="4"/>
        <v>9961976.9000000022</v>
      </c>
      <c r="Q26" s="17">
        <f t="shared" si="5"/>
        <v>64.18078033008986</v>
      </c>
      <c r="R26" s="16">
        <v>19724553.899999999</v>
      </c>
      <c r="S26" s="22">
        <f t="shared" si="6"/>
        <v>90.495547785240404</v>
      </c>
    </row>
    <row r="27" spans="1:19" ht="38.25" x14ac:dyDescent="0.2">
      <c r="A27" s="13">
        <v>0</v>
      </c>
      <c r="B27" s="14" t="s">
        <v>54</v>
      </c>
      <c r="C27" s="15" t="s">
        <v>55</v>
      </c>
      <c r="D27" s="16">
        <v>90029300</v>
      </c>
      <c r="E27" s="16">
        <v>90029300</v>
      </c>
      <c r="F27" s="16">
        <v>37169400</v>
      </c>
      <c r="G27" s="16">
        <v>31822323.810000002</v>
      </c>
      <c r="H27" s="16">
        <v>0</v>
      </c>
      <c r="I27" s="16">
        <v>31822323.810000002</v>
      </c>
      <c r="J27" s="16">
        <v>0</v>
      </c>
      <c r="K27" s="16">
        <v>4945280.1899999995</v>
      </c>
      <c r="L27" s="17">
        <f t="shared" si="0"/>
        <v>5347076.1899999976</v>
      </c>
      <c r="M27" s="17">
        <f t="shared" si="1"/>
        <v>58206976.189999998</v>
      </c>
      <c r="N27" s="17">
        <f t="shared" si="2"/>
        <v>85.614305880643755</v>
      </c>
      <c r="O27" s="17">
        <f t="shared" si="3"/>
        <v>58206976.189999998</v>
      </c>
      <c r="P27" s="17">
        <f t="shared" si="4"/>
        <v>5347076.1899999976</v>
      </c>
      <c r="Q27" s="17">
        <f t="shared" si="5"/>
        <v>85.614305880643755</v>
      </c>
      <c r="R27" s="16">
        <v>33828954.18</v>
      </c>
      <c r="S27" s="22">
        <f t="shared" si="6"/>
        <v>94.068305040342224</v>
      </c>
    </row>
    <row r="28" spans="1:19" ht="25.5" x14ac:dyDescent="0.2">
      <c r="A28" s="13">
        <v>0</v>
      </c>
      <c r="B28" s="14" t="s">
        <v>56</v>
      </c>
      <c r="C28" s="15" t="s">
        <v>57</v>
      </c>
      <c r="D28" s="16">
        <v>10571690</v>
      </c>
      <c r="E28" s="16">
        <v>10571690</v>
      </c>
      <c r="F28" s="16">
        <v>4276205</v>
      </c>
      <c r="G28" s="16">
        <v>3636366</v>
      </c>
      <c r="H28" s="16">
        <v>0</v>
      </c>
      <c r="I28" s="16">
        <v>3636366</v>
      </c>
      <c r="J28" s="16">
        <v>0</v>
      </c>
      <c r="K28" s="16">
        <v>584798.83000000007</v>
      </c>
      <c r="L28" s="17">
        <f t="shared" si="0"/>
        <v>639839</v>
      </c>
      <c r="M28" s="17">
        <f t="shared" si="1"/>
        <v>6935324</v>
      </c>
      <c r="N28" s="17">
        <f t="shared" si="2"/>
        <v>85.03722342591152</v>
      </c>
      <c r="O28" s="17">
        <f t="shared" si="3"/>
        <v>6935324</v>
      </c>
      <c r="P28" s="17">
        <f t="shared" si="4"/>
        <v>639839</v>
      </c>
      <c r="Q28" s="17">
        <f t="shared" si="5"/>
        <v>85.03722342591152</v>
      </c>
      <c r="R28" s="16">
        <v>3552356.35</v>
      </c>
      <c r="S28" s="22">
        <f t="shared" si="6"/>
        <v>102.3648992872013</v>
      </c>
    </row>
    <row r="29" spans="1:19" x14ac:dyDescent="0.2">
      <c r="A29" s="13">
        <v>0</v>
      </c>
      <c r="B29" s="14" t="s">
        <v>58</v>
      </c>
      <c r="C29" s="15" t="s">
        <v>59</v>
      </c>
      <c r="D29" s="16">
        <v>4226910</v>
      </c>
      <c r="E29" s="16">
        <v>4226910</v>
      </c>
      <c r="F29" s="16">
        <v>1819302</v>
      </c>
      <c r="G29" s="16">
        <v>1563585.4100000001</v>
      </c>
      <c r="H29" s="16">
        <v>0</v>
      </c>
      <c r="I29" s="16">
        <v>1563585.4100000001</v>
      </c>
      <c r="J29" s="16">
        <v>0</v>
      </c>
      <c r="K29" s="16">
        <v>149593.85999999999</v>
      </c>
      <c r="L29" s="17">
        <f t="shared" si="0"/>
        <v>255716.58999999985</v>
      </c>
      <c r="M29" s="17">
        <f t="shared" si="1"/>
        <v>2663324.59</v>
      </c>
      <c r="N29" s="17">
        <f t="shared" si="2"/>
        <v>85.944247299238953</v>
      </c>
      <c r="O29" s="17">
        <f t="shared" si="3"/>
        <v>2663324.59</v>
      </c>
      <c r="P29" s="17">
        <f t="shared" si="4"/>
        <v>255716.58999999985</v>
      </c>
      <c r="Q29" s="17">
        <f t="shared" si="5"/>
        <v>85.944247299238953</v>
      </c>
      <c r="R29" s="16">
        <v>1274101.95</v>
      </c>
      <c r="S29" s="22">
        <f t="shared" si="6"/>
        <v>122.72058841131199</v>
      </c>
    </row>
    <row r="30" spans="1:19" x14ac:dyDescent="0.2">
      <c r="A30" s="13">
        <v>0</v>
      </c>
      <c r="B30" s="14" t="s">
        <v>60</v>
      </c>
      <c r="C30" s="15" t="s">
        <v>61</v>
      </c>
      <c r="D30" s="16">
        <v>19910</v>
      </c>
      <c r="E30" s="16">
        <v>25340</v>
      </c>
      <c r="F30" s="16">
        <v>10860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7">
        <f t="shared" si="0"/>
        <v>10860</v>
      </c>
      <c r="M30" s="17">
        <f t="shared" si="1"/>
        <v>25340</v>
      </c>
      <c r="N30" s="17">
        <f t="shared" si="2"/>
        <v>0</v>
      </c>
      <c r="O30" s="17">
        <f t="shared" si="3"/>
        <v>25340</v>
      </c>
      <c r="P30" s="17">
        <f t="shared" si="4"/>
        <v>10860</v>
      </c>
      <c r="Q30" s="17">
        <f t="shared" si="5"/>
        <v>0</v>
      </c>
      <c r="R30" s="16"/>
      <c r="S30" s="22"/>
    </row>
    <row r="31" spans="1:19" ht="25.5" x14ac:dyDescent="0.2">
      <c r="A31" s="13">
        <v>0</v>
      </c>
      <c r="B31" s="14" t="s">
        <v>62</v>
      </c>
      <c r="C31" s="15" t="s">
        <v>63</v>
      </c>
      <c r="D31" s="16">
        <v>282310</v>
      </c>
      <c r="E31" s="16">
        <v>760507</v>
      </c>
      <c r="F31" s="16">
        <v>600917</v>
      </c>
      <c r="G31" s="16">
        <v>541940.57999999996</v>
      </c>
      <c r="H31" s="16">
        <v>0</v>
      </c>
      <c r="I31" s="16">
        <v>541940.57999999996</v>
      </c>
      <c r="J31" s="16">
        <v>0</v>
      </c>
      <c r="K31" s="16">
        <v>4263.47</v>
      </c>
      <c r="L31" s="17">
        <f t="shared" si="0"/>
        <v>58976.420000000042</v>
      </c>
      <c r="M31" s="17">
        <f t="shared" si="1"/>
        <v>218566.42000000004</v>
      </c>
      <c r="N31" s="17">
        <f t="shared" si="2"/>
        <v>90.185596346916455</v>
      </c>
      <c r="O31" s="17">
        <f t="shared" si="3"/>
        <v>218566.42000000004</v>
      </c>
      <c r="P31" s="17">
        <f t="shared" si="4"/>
        <v>58976.420000000042</v>
      </c>
      <c r="Q31" s="17">
        <f t="shared" si="5"/>
        <v>90.185596346916455</v>
      </c>
      <c r="R31" s="16">
        <v>35609.61</v>
      </c>
      <c r="S31" s="22">
        <f t="shared" si="6"/>
        <v>1521.894174072673</v>
      </c>
    </row>
    <row r="32" spans="1:19" ht="25.5" x14ac:dyDescent="0.2">
      <c r="A32" s="13">
        <v>0</v>
      </c>
      <c r="B32" s="14" t="s">
        <v>64</v>
      </c>
      <c r="C32" s="15" t="s">
        <v>65</v>
      </c>
      <c r="D32" s="16">
        <v>1743560</v>
      </c>
      <c r="E32" s="16">
        <v>1743560</v>
      </c>
      <c r="F32" s="16">
        <v>719917</v>
      </c>
      <c r="G32" s="16">
        <v>534618.56999999995</v>
      </c>
      <c r="H32" s="16">
        <v>0</v>
      </c>
      <c r="I32" s="16">
        <v>534618.56999999995</v>
      </c>
      <c r="J32" s="16">
        <v>0</v>
      </c>
      <c r="K32" s="16">
        <v>103812.68000000001</v>
      </c>
      <c r="L32" s="17">
        <f t="shared" si="0"/>
        <v>185298.43000000005</v>
      </c>
      <c r="M32" s="17">
        <f t="shared" si="1"/>
        <v>1208941.4300000002</v>
      </c>
      <c r="N32" s="17">
        <f t="shared" si="2"/>
        <v>74.261139825841028</v>
      </c>
      <c r="O32" s="17">
        <f t="shared" si="3"/>
        <v>1208941.4300000002</v>
      </c>
      <c r="P32" s="17">
        <f t="shared" si="4"/>
        <v>185298.43000000005</v>
      </c>
      <c r="Q32" s="17">
        <f t="shared" si="5"/>
        <v>74.261139825841028</v>
      </c>
      <c r="R32" s="16">
        <v>640671.52</v>
      </c>
      <c r="S32" s="22">
        <f t="shared" si="6"/>
        <v>83.446595222462818</v>
      </c>
    </row>
    <row r="33" spans="1:19" ht="25.5" x14ac:dyDescent="0.2">
      <c r="A33" s="13">
        <v>0</v>
      </c>
      <c r="B33" s="14" t="s">
        <v>66</v>
      </c>
      <c r="C33" s="15" t="s">
        <v>67</v>
      </c>
      <c r="D33" s="16">
        <v>950400</v>
      </c>
      <c r="E33" s="16">
        <v>950400</v>
      </c>
      <c r="F33" s="16">
        <v>374948</v>
      </c>
      <c r="G33" s="16">
        <v>324770.30999999994</v>
      </c>
      <c r="H33" s="16">
        <v>0</v>
      </c>
      <c r="I33" s="16">
        <v>324770.30999999994</v>
      </c>
      <c r="J33" s="16">
        <v>0</v>
      </c>
      <c r="K33" s="16">
        <v>35956.58</v>
      </c>
      <c r="L33" s="17">
        <f t="shared" si="0"/>
        <v>50177.690000000061</v>
      </c>
      <c r="M33" s="17">
        <f t="shared" si="1"/>
        <v>625629.69000000006</v>
      </c>
      <c r="N33" s="17">
        <f t="shared" si="2"/>
        <v>86.617426949870364</v>
      </c>
      <c r="O33" s="17">
        <f t="shared" si="3"/>
        <v>625629.69000000006</v>
      </c>
      <c r="P33" s="17">
        <f t="shared" si="4"/>
        <v>50177.690000000061</v>
      </c>
      <c r="Q33" s="17">
        <f t="shared" si="5"/>
        <v>86.617426949870364</v>
      </c>
      <c r="R33" s="16">
        <v>303430.3</v>
      </c>
      <c r="S33" s="22">
        <f t="shared" si="6"/>
        <v>107.03291991604</v>
      </c>
    </row>
    <row r="34" spans="1:19" ht="38.25" x14ac:dyDescent="0.2">
      <c r="A34" s="13">
        <v>0</v>
      </c>
      <c r="B34" s="14" t="s">
        <v>68</v>
      </c>
      <c r="C34" s="15" t="s">
        <v>69</v>
      </c>
      <c r="D34" s="16">
        <v>0</v>
      </c>
      <c r="E34" s="16">
        <v>582976</v>
      </c>
      <c r="F34" s="16">
        <v>242905</v>
      </c>
      <c r="G34" s="16">
        <v>238458.40000000002</v>
      </c>
      <c r="H34" s="16">
        <v>0</v>
      </c>
      <c r="I34" s="16">
        <v>238458.40000000002</v>
      </c>
      <c r="J34" s="16">
        <v>0</v>
      </c>
      <c r="K34" s="16">
        <v>4446.6000000000004</v>
      </c>
      <c r="L34" s="17">
        <f t="shared" si="0"/>
        <v>4446.5999999999767</v>
      </c>
      <c r="M34" s="17">
        <f t="shared" si="1"/>
        <v>344517.6</v>
      </c>
      <c r="N34" s="17">
        <f t="shared" si="2"/>
        <v>98.16940779317018</v>
      </c>
      <c r="O34" s="17">
        <f t="shared" si="3"/>
        <v>344517.6</v>
      </c>
      <c r="P34" s="17">
        <f t="shared" si="4"/>
        <v>4446.5999999999767</v>
      </c>
      <c r="Q34" s="17">
        <f t="shared" si="5"/>
        <v>98.16940779317018</v>
      </c>
      <c r="R34" s="16">
        <v>21236.35</v>
      </c>
      <c r="S34" s="22">
        <f t="shared" si="6"/>
        <v>1122.8784607524365</v>
      </c>
    </row>
    <row r="35" spans="1:19" ht="51" x14ac:dyDescent="0.2">
      <c r="A35" s="13"/>
      <c r="B35" s="14">
        <v>1210</v>
      </c>
      <c r="C35" s="18" t="s">
        <v>143</v>
      </c>
      <c r="D35" s="16"/>
      <c r="E35" s="16"/>
      <c r="F35" s="16"/>
      <c r="G35" s="16"/>
      <c r="H35" s="16"/>
      <c r="I35" s="16"/>
      <c r="J35" s="16"/>
      <c r="K35" s="16"/>
      <c r="L35" s="17"/>
      <c r="M35" s="17"/>
      <c r="N35" s="17"/>
      <c r="O35" s="17"/>
      <c r="P35" s="17"/>
      <c r="Q35" s="17"/>
      <c r="R35" s="16">
        <v>132423</v>
      </c>
      <c r="S35" s="22">
        <f t="shared" si="6"/>
        <v>0</v>
      </c>
    </row>
    <row r="36" spans="1:19" ht="38.25" x14ac:dyDescent="0.2">
      <c r="A36" s="13">
        <v>0</v>
      </c>
      <c r="B36" s="14" t="s">
        <v>70</v>
      </c>
      <c r="C36" s="15" t="s">
        <v>71</v>
      </c>
      <c r="D36" s="16">
        <v>20000</v>
      </c>
      <c r="E36" s="16">
        <v>20000</v>
      </c>
      <c r="F36" s="16">
        <v>10000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7">
        <f t="shared" si="0"/>
        <v>10000</v>
      </c>
      <c r="M36" s="17">
        <f t="shared" si="1"/>
        <v>20000</v>
      </c>
      <c r="N36" s="17">
        <f t="shared" si="2"/>
        <v>0</v>
      </c>
      <c r="O36" s="17">
        <f t="shared" si="3"/>
        <v>20000</v>
      </c>
      <c r="P36" s="17">
        <f t="shared" si="4"/>
        <v>10000</v>
      </c>
      <c r="Q36" s="17">
        <f t="shared" si="5"/>
        <v>0</v>
      </c>
      <c r="R36" s="16"/>
      <c r="S36" s="22"/>
    </row>
    <row r="37" spans="1:19" ht="25.5" x14ac:dyDescent="0.2">
      <c r="A37" s="13">
        <v>0</v>
      </c>
      <c r="B37" s="14" t="s">
        <v>72</v>
      </c>
      <c r="C37" s="15" t="s">
        <v>73</v>
      </c>
      <c r="D37" s="16">
        <v>2652370</v>
      </c>
      <c r="E37" s="16">
        <v>2652370</v>
      </c>
      <c r="F37" s="16">
        <v>1218386</v>
      </c>
      <c r="G37" s="16">
        <v>759021.16</v>
      </c>
      <c r="H37" s="16">
        <v>0</v>
      </c>
      <c r="I37" s="16">
        <v>759021.16</v>
      </c>
      <c r="J37" s="16">
        <v>0</v>
      </c>
      <c r="K37" s="16">
        <v>99677.61</v>
      </c>
      <c r="L37" s="17">
        <f t="shared" si="0"/>
        <v>459364.83999999997</v>
      </c>
      <c r="M37" s="17">
        <f t="shared" si="1"/>
        <v>1893348.8399999999</v>
      </c>
      <c r="N37" s="17">
        <f t="shared" si="2"/>
        <v>62.297265398650346</v>
      </c>
      <c r="O37" s="17">
        <f t="shared" si="3"/>
        <v>1893348.8399999999</v>
      </c>
      <c r="P37" s="17">
        <f t="shared" si="4"/>
        <v>459364.83999999997</v>
      </c>
      <c r="Q37" s="17">
        <f t="shared" si="5"/>
        <v>62.297265398650346</v>
      </c>
      <c r="R37" s="16">
        <v>565557.97</v>
      </c>
      <c r="S37" s="22">
        <f t="shared" si="6"/>
        <v>134.20749070161634</v>
      </c>
    </row>
    <row r="38" spans="1:19" ht="38.25" x14ac:dyDescent="0.2">
      <c r="A38" s="13">
        <v>0</v>
      </c>
      <c r="B38" s="14" t="s">
        <v>74</v>
      </c>
      <c r="C38" s="15" t="s">
        <v>75</v>
      </c>
      <c r="D38" s="16">
        <v>50000</v>
      </c>
      <c r="E38" s="16">
        <v>50000</v>
      </c>
      <c r="F38" s="16">
        <v>33000</v>
      </c>
      <c r="G38" s="16">
        <v>4500</v>
      </c>
      <c r="H38" s="16">
        <v>0</v>
      </c>
      <c r="I38" s="16">
        <v>4500</v>
      </c>
      <c r="J38" s="16">
        <v>0</v>
      </c>
      <c r="K38" s="16">
        <v>0</v>
      </c>
      <c r="L38" s="17">
        <f t="shared" si="0"/>
        <v>28500</v>
      </c>
      <c r="M38" s="17">
        <f t="shared" si="1"/>
        <v>45500</v>
      </c>
      <c r="N38" s="17">
        <f t="shared" si="2"/>
        <v>13.636363636363635</v>
      </c>
      <c r="O38" s="17">
        <f t="shared" si="3"/>
        <v>45500</v>
      </c>
      <c r="P38" s="17">
        <f t="shared" si="4"/>
        <v>28500</v>
      </c>
      <c r="Q38" s="17">
        <f t="shared" si="5"/>
        <v>13.636363636363635</v>
      </c>
      <c r="R38" s="16"/>
      <c r="S38" s="22"/>
    </row>
    <row r="39" spans="1:19" ht="25.5" x14ac:dyDescent="0.2">
      <c r="A39" s="13">
        <v>1</v>
      </c>
      <c r="B39" s="14" t="s">
        <v>76</v>
      </c>
      <c r="C39" s="15" t="s">
        <v>77</v>
      </c>
      <c r="D39" s="16">
        <v>23428140</v>
      </c>
      <c r="E39" s="16">
        <v>28343969</v>
      </c>
      <c r="F39" s="16">
        <v>14704708</v>
      </c>
      <c r="G39" s="16">
        <v>8550035.2300000004</v>
      </c>
      <c r="H39" s="16">
        <v>0</v>
      </c>
      <c r="I39" s="16">
        <v>8549051.4299999997</v>
      </c>
      <c r="J39" s="16">
        <v>983.8</v>
      </c>
      <c r="K39" s="16">
        <v>777178.15</v>
      </c>
      <c r="L39" s="17">
        <f t="shared" si="0"/>
        <v>6154672.7699999996</v>
      </c>
      <c r="M39" s="17">
        <f t="shared" si="1"/>
        <v>19793933.77</v>
      </c>
      <c r="N39" s="17">
        <f t="shared" si="2"/>
        <v>58.144882781759421</v>
      </c>
      <c r="O39" s="17">
        <f t="shared" si="3"/>
        <v>19794917.57</v>
      </c>
      <c r="P39" s="17">
        <f t="shared" si="4"/>
        <v>6155656.5700000003</v>
      </c>
      <c r="Q39" s="17">
        <f t="shared" si="5"/>
        <v>58.138192407492895</v>
      </c>
      <c r="R39" s="23">
        <f>R40+R43+R44+R46+R47+R48+R51+R53+R54</f>
        <v>7026038.1539999992</v>
      </c>
      <c r="S39" s="24">
        <f t="shared" si="6"/>
        <v>121.67670090338085</v>
      </c>
    </row>
    <row r="40" spans="1:19" ht="25.5" x14ac:dyDescent="0.2">
      <c r="A40" s="13">
        <v>0</v>
      </c>
      <c r="B40" s="14" t="s">
        <v>20</v>
      </c>
      <c r="C40" s="15" t="s">
        <v>21</v>
      </c>
      <c r="D40" s="16">
        <v>7085990</v>
      </c>
      <c r="E40" s="16">
        <v>6925990</v>
      </c>
      <c r="F40" s="16">
        <v>2910302</v>
      </c>
      <c r="G40" s="16">
        <v>2012684.2099999997</v>
      </c>
      <c r="H40" s="16">
        <v>0</v>
      </c>
      <c r="I40" s="16">
        <v>2012684.2099999997</v>
      </c>
      <c r="J40" s="16">
        <v>0</v>
      </c>
      <c r="K40" s="16">
        <v>328003.19</v>
      </c>
      <c r="L40" s="17">
        <f t="shared" si="0"/>
        <v>897617.79000000027</v>
      </c>
      <c r="M40" s="17">
        <f t="shared" si="1"/>
        <v>4913305.79</v>
      </c>
      <c r="N40" s="17">
        <f t="shared" si="2"/>
        <v>69.157228699976841</v>
      </c>
      <c r="O40" s="17">
        <f t="shared" si="3"/>
        <v>4913305.79</v>
      </c>
      <c r="P40" s="17">
        <f t="shared" si="4"/>
        <v>897617.79000000027</v>
      </c>
      <c r="Q40" s="17">
        <f t="shared" si="5"/>
        <v>69.157228699976841</v>
      </c>
      <c r="R40" s="16">
        <v>1822276.7139999999</v>
      </c>
      <c r="S40" s="22">
        <f t="shared" si="6"/>
        <v>110.44887939011439</v>
      </c>
    </row>
    <row r="41" spans="1:19" x14ac:dyDescent="0.2">
      <c r="A41" s="13">
        <v>0</v>
      </c>
      <c r="B41" s="14" t="s">
        <v>22</v>
      </c>
      <c r="C41" s="15" t="s">
        <v>23</v>
      </c>
      <c r="D41" s="16">
        <v>0</v>
      </c>
      <c r="E41" s="16">
        <v>87500</v>
      </c>
      <c r="F41" s="16">
        <v>87500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7">
        <f t="shared" ref="L41:L78" si="7">F41-G41</f>
        <v>87500</v>
      </c>
      <c r="M41" s="17">
        <f t="shared" ref="M41:M78" si="8">E41-G41</f>
        <v>87500</v>
      </c>
      <c r="N41" s="17">
        <f t="shared" ref="N41:N78" si="9">IF(F41=0,0,(G41/F41)*100)</f>
        <v>0</v>
      </c>
      <c r="O41" s="17">
        <f t="shared" ref="O41:O78" si="10">E41-I41</f>
        <v>87500</v>
      </c>
      <c r="P41" s="17">
        <f t="shared" ref="P41:P78" si="11">F41-I41</f>
        <v>87500</v>
      </c>
      <c r="Q41" s="17">
        <f t="shared" ref="Q41:Q78" si="12">IF(F41=0,0,(I41/F41)*100)</f>
        <v>0</v>
      </c>
      <c r="R41" s="16"/>
      <c r="S41" s="22"/>
    </row>
    <row r="42" spans="1:19" ht="25.5" x14ac:dyDescent="0.2">
      <c r="A42" s="13">
        <v>0</v>
      </c>
      <c r="B42" s="14" t="s">
        <v>78</v>
      </c>
      <c r="C42" s="15" t="s">
        <v>79</v>
      </c>
      <c r="D42" s="16">
        <v>44176</v>
      </c>
      <c r="E42" s="16">
        <v>44176</v>
      </c>
      <c r="F42" s="16">
        <v>44176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7">
        <f t="shared" si="7"/>
        <v>44176</v>
      </c>
      <c r="M42" s="17">
        <f t="shared" si="8"/>
        <v>44176</v>
      </c>
      <c r="N42" s="17">
        <f t="shared" si="9"/>
        <v>0</v>
      </c>
      <c r="O42" s="17">
        <f t="shared" si="10"/>
        <v>44176</v>
      </c>
      <c r="P42" s="17">
        <f t="shared" si="11"/>
        <v>44176</v>
      </c>
      <c r="Q42" s="17">
        <f t="shared" si="12"/>
        <v>0</v>
      </c>
      <c r="R42" s="16"/>
      <c r="S42" s="22"/>
    </row>
    <row r="43" spans="1:19" ht="25.5" x14ac:dyDescent="0.2">
      <c r="A43" s="13">
        <v>0</v>
      </c>
      <c r="B43" s="14" t="s">
        <v>80</v>
      </c>
      <c r="C43" s="15" t="s">
        <v>81</v>
      </c>
      <c r="D43" s="16">
        <v>93060</v>
      </c>
      <c r="E43" s="16">
        <v>93060</v>
      </c>
      <c r="F43" s="16">
        <v>38775</v>
      </c>
      <c r="G43" s="16">
        <v>25292.91</v>
      </c>
      <c r="H43" s="16">
        <v>0</v>
      </c>
      <c r="I43" s="16">
        <v>25292.91</v>
      </c>
      <c r="J43" s="16">
        <v>0</v>
      </c>
      <c r="K43" s="16">
        <v>0</v>
      </c>
      <c r="L43" s="17">
        <f t="shared" si="7"/>
        <v>13482.09</v>
      </c>
      <c r="M43" s="17">
        <f t="shared" si="8"/>
        <v>67767.09</v>
      </c>
      <c r="N43" s="17">
        <f t="shared" si="9"/>
        <v>65.229941972920685</v>
      </c>
      <c r="O43" s="17">
        <f t="shared" si="10"/>
        <v>67767.09</v>
      </c>
      <c r="P43" s="17">
        <f t="shared" si="11"/>
        <v>13482.09</v>
      </c>
      <c r="Q43" s="17">
        <f t="shared" si="12"/>
        <v>65.229941972920685</v>
      </c>
      <c r="R43" s="16">
        <v>30896.080000000002</v>
      </c>
      <c r="S43" s="22">
        <f t="shared" si="6"/>
        <v>81.864463064570003</v>
      </c>
    </row>
    <row r="44" spans="1:19" ht="38.25" x14ac:dyDescent="0.2">
      <c r="A44" s="13">
        <v>0</v>
      </c>
      <c r="B44" s="14" t="s">
        <v>82</v>
      </c>
      <c r="C44" s="15" t="s">
        <v>83</v>
      </c>
      <c r="D44" s="16">
        <v>1308394</v>
      </c>
      <c r="E44" s="16">
        <v>2291723</v>
      </c>
      <c r="F44" s="16">
        <v>1570862</v>
      </c>
      <c r="G44" s="16">
        <v>587533</v>
      </c>
      <c r="H44" s="16">
        <v>0</v>
      </c>
      <c r="I44" s="16">
        <v>587533</v>
      </c>
      <c r="J44" s="16">
        <v>0</v>
      </c>
      <c r="K44" s="16">
        <v>0</v>
      </c>
      <c r="L44" s="17">
        <f t="shared" si="7"/>
        <v>983329</v>
      </c>
      <c r="M44" s="17">
        <f t="shared" si="8"/>
        <v>1704190</v>
      </c>
      <c r="N44" s="17">
        <f t="shared" si="9"/>
        <v>37.401948738972614</v>
      </c>
      <c r="O44" s="17">
        <f t="shared" si="10"/>
        <v>1704190</v>
      </c>
      <c r="P44" s="17">
        <f t="shared" si="11"/>
        <v>983329</v>
      </c>
      <c r="Q44" s="17">
        <f t="shared" si="12"/>
        <v>37.401948738972614</v>
      </c>
      <c r="R44" s="16">
        <v>42641</v>
      </c>
      <c r="S44" s="22">
        <f t="shared" si="6"/>
        <v>1377.859337257569</v>
      </c>
    </row>
    <row r="45" spans="1:19" ht="25.5" x14ac:dyDescent="0.2">
      <c r="A45" s="13">
        <v>0</v>
      </c>
      <c r="B45" s="14" t="s">
        <v>84</v>
      </c>
      <c r="C45" s="15" t="s">
        <v>85</v>
      </c>
      <c r="D45" s="16">
        <v>110450</v>
      </c>
      <c r="E45" s="16">
        <v>110450</v>
      </c>
      <c r="F45" s="16">
        <v>46025</v>
      </c>
      <c r="G45" s="16">
        <v>36816.68</v>
      </c>
      <c r="H45" s="16">
        <v>0</v>
      </c>
      <c r="I45" s="16">
        <v>36816.68</v>
      </c>
      <c r="J45" s="16">
        <v>0</v>
      </c>
      <c r="K45" s="16">
        <v>0</v>
      </c>
      <c r="L45" s="17">
        <f t="shared" si="7"/>
        <v>9208.32</v>
      </c>
      <c r="M45" s="17">
        <f t="shared" si="8"/>
        <v>73633.320000000007</v>
      </c>
      <c r="N45" s="17">
        <f t="shared" si="9"/>
        <v>79.992786529060282</v>
      </c>
      <c r="O45" s="17">
        <f t="shared" si="10"/>
        <v>73633.320000000007</v>
      </c>
      <c r="P45" s="17">
        <f t="shared" si="11"/>
        <v>9208.32</v>
      </c>
      <c r="Q45" s="17">
        <f t="shared" si="12"/>
        <v>79.992786529060282</v>
      </c>
      <c r="R45" s="16"/>
      <c r="S45" s="22"/>
    </row>
    <row r="46" spans="1:19" ht="25.5" x14ac:dyDescent="0.2">
      <c r="A46" s="13">
        <v>0</v>
      </c>
      <c r="B46" s="14" t="s">
        <v>86</v>
      </c>
      <c r="C46" s="15" t="s">
        <v>87</v>
      </c>
      <c r="D46" s="16">
        <v>145300</v>
      </c>
      <c r="E46" s="16">
        <v>145300</v>
      </c>
      <c r="F46" s="16">
        <v>60500</v>
      </c>
      <c r="G46" s="16">
        <v>43861.95</v>
      </c>
      <c r="H46" s="16">
        <v>0</v>
      </c>
      <c r="I46" s="16">
        <v>43861.95</v>
      </c>
      <c r="J46" s="16">
        <v>0</v>
      </c>
      <c r="K46" s="16">
        <v>0</v>
      </c>
      <c r="L46" s="17">
        <f t="shared" si="7"/>
        <v>16638.050000000003</v>
      </c>
      <c r="M46" s="17">
        <f t="shared" si="8"/>
        <v>101438.05</v>
      </c>
      <c r="N46" s="17">
        <f t="shared" si="9"/>
        <v>72.499090909090896</v>
      </c>
      <c r="O46" s="17">
        <f t="shared" si="10"/>
        <v>101438.05</v>
      </c>
      <c r="P46" s="17">
        <f t="shared" si="11"/>
        <v>16638.050000000003</v>
      </c>
      <c r="Q46" s="17">
        <f t="shared" si="12"/>
        <v>72.499090909090896</v>
      </c>
      <c r="R46" s="16">
        <v>15784</v>
      </c>
      <c r="S46" s="22">
        <f t="shared" si="6"/>
        <v>277.88868474404455</v>
      </c>
    </row>
    <row r="47" spans="1:19" ht="25.5" x14ac:dyDescent="0.2">
      <c r="A47" s="13">
        <v>0</v>
      </c>
      <c r="B47" s="14" t="s">
        <v>88</v>
      </c>
      <c r="C47" s="15" t="s">
        <v>89</v>
      </c>
      <c r="D47" s="16">
        <v>99400</v>
      </c>
      <c r="E47" s="16">
        <v>99400</v>
      </c>
      <c r="F47" s="16">
        <v>41300</v>
      </c>
      <c r="G47" s="16">
        <v>2909.65</v>
      </c>
      <c r="H47" s="16">
        <v>0</v>
      </c>
      <c r="I47" s="16">
        <v>2909.65</v>
      </c>
      <c r="J47" s="16">
        <v>0</v>
      </c>
      <c r="K47" s="16">
        <v>0</v>
      </c>
      <c r="L47" s="17">
        <f t="shared" si="7"/>
        <v>38390.35</v>
      </c>
      <c r="M47" s="17">
        <f t="shared" si="8"/>
        <v>96490.35</v>
      </c>
      <c r="N47" s="17">
        <f t="shared" si="9"/>
        <v>7.0451573849878937</v>
      </c>
      <c r="O47" s="17">
        <f t="shared" si="10"/>
        <v>96490.35</v>
      </c>
      <c r="P47" s="17">
        <f t="shared" si="11"/>
        <v>38390.35</v>
      </c>
      <c r="Q47" s="17">
        <f t="shared" si="12"/>
        <v>7.0451573849878937</v>
      </c>
      <c r="R47" s="16">
        <v>23277.200000000001</v>
      </c>
      <c r="S47" s="22">
        <f t="shared" si="6"/>
        <v>12.5</v>
      </c>
    </row>
    <row r="48" spans="1:19" ht="51" x14ac:dyDescent="0.2">
      <c r="A48" s="13">
        <v>0</v>
      </c>
      <c r="B48" s="14" t="s">
        <v>90</v>
      </c>
      <c r="C48" s="15" t="s">
        <v>91</v>
      </c>
      <c r="D48" s="16">
        <v>10733275</v>
      </c>
      <c r="E48" s="16">
        <v>10733275</v>
      </c>
      <c r="F48" s="16">
        <v>4472250</v>
      </c>
      <c r="G48" s="16">
        <v>3905802.2400000002</v>
      </c>
      <c r="H48" s="16">
        <v>0</v>
      </c>
      <c r="I48" s="16">
        <v>3905802.2400000002</v>
      </c>
      <c r="J48" s="16">
        <v>0</v>
      </c>
      <c r="K48" s="16">
        <v>449174.96</v>
      </c>
      <c r="L48" s="17">
        <f t="shared" si="7"/>
        <v>566447.75999999978</v>
      </c>
      <c r="M48" s="17">
        <f t="shared" si="8"/>
        <v>6827472.7599999998</v>
      </c>
      <c r="N48" s="17">
        <f t="shared" si="9"/>
        <v>87.334166023813523</v>
      </c>
      <c r="O48" s="17">
        <f t="shared" si="10"/>
        <v>6827472.7599999998</v>
      </c>
      <c r="P48" s="17">
        <f t="shared" si="11"/>
        <v>566447.75999999978</v>
      </c>
      <c r="Q48" s="17">
        <f t="shared" si="12"/>
        <v>87.334166023813523</v>
      </c>
      <c r="R48" s="16">
        <v>3676626.22</v>
      </c>
      <c r="S48" s="22">
        <f t="shared" si="6"/>
        <v>106.23332387593101</v>
      </c>
    </row>
    <row r="49" spans="1:19" ht="25.5" x14ac:dyDescent="0.2">
      <c r="A49" s="13">
        <v>0</v>
      </c>
      <c r="B49" s="14" t="s">
        <v>92</v>
      </c>
      <c r="C49" s="15" t="s">
        <v>93</v>
      </c>
      <c r="D49" s="16">
        <v>10000</v>
      </c>
      <c r="E49" s="16">
        <v>10000</v>
      </c>
      <c r="F49" s="16">
        <v>350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7">
        <f t="shared" si="7"/>
        <v>350</v>
      </c>
      <c r="M49" s="17">
        <f t="shared" si="8"/>
        <v>10000</v>
      </c>
      <c r="N49" s="17">
        <f t="shared" si="9"/>
        <v>0</v>
      </c>
      <c r="O49" s="17">
        <f t="shared" si="10"/>
        <v>10000</v>
      </c>
      <c r="P49" s="17">
        <f t="shared" si="11"/>
        <v>350</v>
      </c>
      <c r="Q49" s="17">
        <f t="shared" si="12"/>
        <v>0</v>
      </c>
      <c r="R49" s="16"/>
      <c r="S49" s="22"/>
    </row>
    <row r="50" spans="1:19" x14ac:dyDescent="0.2">
      <c r="A50" s="13">
        <v>0</v>
      </c>
      <c r="B50" s="14" t="s">
        <v>94</v>
      </c>
      <c r="C50" s="15" t="s">
        <v>95</v>
      </c>
      <c r="D50" s="16">
        <v>10000</v>
      </c>
      <c r="E50" s="16">
        <v>10000</v>
      </c>
      <c r="F50" s="16">
        <v>7000</v>
      </c>
      <c r="G50" s="16">
        <v>7000</v>
      </c>
      <c r="H50" s="16">
        <v>0</v>
      </c>
      <c r="I50" s="16">
        <v>7000</v>
      </c>
      <c r="J50" s="16">
        <v>0</v>
      </c>
      <c r="K50" s="16">
        <v>0</v>
      </c>
      <c r="L50" s="17">
        <f t="shared" si="7"/>
        <v>0</v>
      </c>
      <c r="M50" s="17">
        <f t="shared" si="8"/>
        <v>3000</v>
      </c>
      <c r="N50" s="17">
        <f t="shared" si="9"/>
        <v>100</v>
      </c>
      <c r="O50" s="17">
        <f t="shared" si="10"/>
        <v>3000</v>
      </c>
      <c r="P50" s="17">
        <f t="shared" si="11"/>
        <v>0</v>
      </c>
      <c r="Q50" s="17">
        <f t="shared" si="12"/>
        <v>100</v>
      </c>
      <c r="R50" s="16"/>
      <c r="S50" s="22"/>
    </row>
    <row r="51" spans="1:19" ht="63.75" x14ac:dyDescent="0.2">
      <c r="A51" s="13">
        <v>0</v>
      </c>
      <c r="B51" s="14" t="s">
        <v>96</v>
      </c>
      <c r="C51" s="15" t="s">
        <v>97</v>
      </c>
      <c r="D51" s="16">
        <v>2098120</v>
      </c>
      <c r="E51" s="16">
        <v>2098120</v>
      </c>
      <c r="F51" s="16">
        <v>832017</v>
      </c>
      <c r="G51" s="16">
        <v>471786.77999999997</v>
      </c>
      <c r="H51" s="16">
        <v>0</v>
      </c>
      <c r="I51" s="16">
        <v>471402.98</v>
      </c>
      <c r="J51" s="16">
        <v>383.8</v>
      </c>
      <c r="K51" s="16">
        <v>0</v>
      </c>
      <c r="L51" s="17">
        <f t="shared" si="7"/>
        <v>360230.22000000003</v>
      </c>
      <c r="M51" s="17">
        <f t="shared" si="8"/>
        <v>1626333.22</v>
      </c>
      <c r="N51" s="17">
        <f t="shared" si="9"/>
        <v>56.703983211881479</v>
      </c>
      <c r="O51" s="17">
        <f t="shared" si="10"/>
        <v>1626717.02</v>
      </c>
      <c r="P51" s="17">
        <f t="shared" si="11"/>
        <v>360614.02</v>
      </c>
      <c r="Q51" s="17">
        <f t="shared" si="12"/>
        <v>56.65785434672609</v>
      </c>
      <c r="R51" s="16">
        <v>891476.1</v>
      </c>
      <c r="S51" s="22">
        <f t="shared" si="6"/>
        <v>52.878925189357297</v>
      </c>
    </row>
    <row r="52" spans="1:19" ht="38.25" x14ac:dyDescent="0.2">
      <c r="A52" s="13">
        <v>0</v>
      </c>
      <c r="B52" s="14" t="s">
        <v>98</v>
      </c>
      <c r="C52" s="15" t="s">
        <v>99</v>
      </c>
      <c r="D52" s="16">
        <v>21780</v>
      </c>
      <c r="E52" s="16">
        <v>21780</v>
      </c>
      <c r="F52" s="16">
        <v>10890</v>
      </c>
      <c r="G52" s="16">
        <v>10629.830000000002</v>
      </c>
      <c r="H52" s="16">
        <v>0</v>
      </c>
      <c r="I52" s="16">
        <v>10629.830000000002</v>
      </c>
      <c r="J52" s="16">
        <v>0</v>
      </c>
      <c r="K52" s="16">
        <v>0</v>
      </c>
      <c r="L52" s="17">
        <f t="shared" si="7"/>
        <v>260.16999999999825</v>
      </c>
      <c r="M52" s="17">
        <f t="shared" si="8"/>
        <v>11150.169999999998</v>
      </c>
      <c r="N52" s="17">
        <f t="shared" si="9"/>
        <v>97.610927456382015</v>
      </c>
      <c r="O52" s="17">
        <f t="shared" si="10"/>
        <v>11150.169999999998</v>
      </c>
      <c r="P52" s="17">
        <f t="shared" si="11"/>
        <v>260.16999999999825</v>
      </c>
      <c r="Q52" s="17">
        <f t="shared" si="12"/>
        <v>97.610927456382015</v>
      </c>
      <c r="R52" s="16"/>
      <c r="S52" s="22"/>
    </row>
    <row r="53" spans="1:19" ht="51" x14ac:dyDescent="0.2">
      <c r="A53" s="13">
        <v>0</v>
      </c>
      <c r="B53" s="14" t="s">
        <v>100</v>
      </c>
      <c r="C53" s="15" t="s">
        <v>101</v>
      </c>
      <c r="D53" s="16">
        <v>69288</v>
      </c>
      <c r="E53" s="16">
        <v>69288</v>
      </c>
      <c r="F53" s="16">
        <v>28870</v>
      </c>
      <c r="G53" s="16">
        <v>28846.33</v>
      </c>
      <c r="H53" s="16">
        <v>0</v>
      </c>
      <c r="I53" s="16">
        <v>28846.33</v>
      </c>
      <c r="J53" s="16">
        <v>0</v>
      </c>
      <c r="K53" s="16">
        <v>0</v>
      </c>
      <c r="L53" s="17">
        <f t="shared" si="7"/>
        <v>23.669999999998254</v>
      </c>
      <c r="M53" s="17">
        <f t="shared" si="8"/>
        <v>40441.67</v>
      </c>
      <c r="N53" s="17">
        <f t="shared" si="9"/>
        <v>99.918011776931081</v>
      </c>
      <c r="O53" s="17">
        <f t="shared" si="10"/>
        <v>40441.67</v>
      </c>
      <c r="P53" s="17">
        <f t="shared" si="11"/>
        <v>23.669999999998254</v>
      </c>
      <c r="Q53" s="17">
        <f t="shared" si="12"/>
        <v>99.918011776931081</v>
      </c>
      <c r="R53" s="16">
        <v>28800</v>
      </c>
      <c r="S53" s="22">
        <f t="shared" si="6"/>
        <v>100.16086805555555</v>
      </c>
    </row>
    <row r="54" spans="1:19" ht="25.5" x14ac:dyDescent="0.2">
      <c r="A54" s="13">
        <v>0</v>
      </c>
      <c r="B54" s="14" t="s">
        <v>102</v>
      </c>
      <c r="C54" s="15" t="s">
        <v>103</v>
      </c>
      <c r="D54" s="16">
        <v>1598907</v>
      </c>
      <c r="E54" s="16">
        <v>5603907</v>
      </c>
      <c r="F54" s="16">
        <v>4553891</v>
      </c>
      <c r="G54" s="16">
        <v>1416871.65</v>
      </c>
      <c r="H54" s="16">
        <v>0</v>
      </c>
      <c r="I54" s="16">
        <v>1416271.65</v>
      </c>
      <c r="J54" s="16">
        <v>600</v>
      </c>
      <c r="K54" s="16">
        <v>0</v>
      </c>
      <c r="L54" s="17">
        <f t="shared" si="7"/>
        <v>3137019.35</v>
      </c>
      <c r="M54" s="17">
        <f t="shared" si="8"/>
        <v>4187035.35</v>
      </c>
      <c r="N54" s="17">
        <f t="shared" si="9"/>
        <v>31.113429153223031</v>
      </c>
      <c r="O54" s="17">
        <f t="shared" si="10"/>
        <v>4187635.35</v>
      </c>
      <c r="P54" s="17">
        <f t="shared" si="11"/>
        <v>3137619.35</v>
      </c>
      <c r="Q54" s="17">
        <f t="shared" si="12"/>
        <v>31.100253607299777</v>
      </c>
      <c r="R54" s="16">
        <v>494260.84</v>
      </c>
      <c r="S54" s="22">
        <f t="shared" si="6"/>
        <v>286.54336645403669</v>
      </c>
    </row>
    <row r="55" spans="1:19" ht="25.5" x14ac:dyDescent="0.2">
      <c r="A55" s="13">
        <v>1</v>
      </c>
      <c r="B55" s="14" t="s">
        <v>104</v>
      </c>
      <c r="C55" s="15" t="s">
        <v>105</v>
      </c>
      <c r="D55" s="16">
        <v>22442620</v>
      </c>
      <c r="E55" s="16">
        <v>23303120</v>
      </c>
      <c r="F55" s="16">
        <v>10694774</v>
      </c>
      <c r="G55" s="16">
        <v>7324501.4900000002</v>
      </c>
      <c r="H55" s="16">
        <v>0</v>
      </c>
      <c r="I55" s="16">
        <v>7312216.7599999998</v>
      </c>
      <c r="J55" s="16">
        <v>12284.73</v>
      </c>
      <c r="K55" s="16">
        <v>824913.66</v>
      </c>
      <c r="L55" s="17">
        <f t="shared" si="7"/>
        <v>3370272.51</v>
      </c>
      <c r="M55" s="17">
        <f t="shared" si="8"/>
        <v>15978618.51</v>
      </c>
      <c r="N55" s="17">
        <f t="shared" si="9"/>
        <v>68.486734642545983</v>
      </c>
      <c r="O55" s="17">
        <f t="shared" si="10"/>
        <v>15990903.24</v>
      </c>
      <c r="P55" s="17">
        <f t="shared" si="11"/>
        <v>3382557.24</v>
      </c>
      <c r="Q55" s="17">
        <f t="shared" si="12"/>
        <v>68.371867979631915</v>
      </c>
      <c r="R55" s="20">
        <f>R56+R57+R58+R59+R60+R61</f>
        <v>6787403.75</v>
      </c>
      <c r="S55" s="21">
        <f t="shared" si="6"/>
        <v>107.73216135845756</v>
      </c>
    </row>
    <row r="56" spans="1:19" ht="25.5" x14ac:dyDescent="0.2">
      <c r="A56" s="13">
        <v>0</v>
      </c>
      <c r="B56" s="14" t="s">
        <v>20</v>
      </c>
      <c r="C56" s="15" t="s">
        <v>21</v>
      </c>
      <c r="D56" s="16">
        <v>891450</v>
      </c>
      <c r="E56" s="16">
        <v>891450</v>
      </c>
      <c r="F56" s="16">
        <v>380207</v>
      </c>
      <c r="G56" s="16">
        <v>281392.36000000004</v>
      </c>
      <c r="H56" s="16">
        <v>0</v>
      </c>
      <c r="I56" s="16">
        <v>281392.36000000004</v>
      </c>
      <c r="J56" s="16">
        <v>0</v>
      </c>
      <c r="K56" s="16">
        <v>36343.56</v>
      </c>
      <c r="L56" s="17">
        <f t="shared" si="7"/>
        <v>98814.639999999956</v>
      </c>
      <c r="M56" s="17">
        <f t="shared" si="8"/>
        <v>610057.6399999999</v>
      </c>
      <c r="N56" s="17">
        <f t="shared" si="9"/>
        <v>74.010304912850117</v>
      </c>
      <c r="O56" s="17">
        <f t="shared" si="10"/>
        <v>610057.6399999999</v>
      </c>
      <c r="P56" s="17">
        <f t="shared" si="11"/>
        <v>98814.639999999956</v>
      </c>
      <c r="Q56" s="17">
        <f t="shared" si="12"/>
        <v>74.010304912850117</v>
      </c>
      <c r="R56" s="16">
        <v>256746.4</v>
      </c>
      <c r="S56" s="22">
        <f t="shared" si="6"/>
        <v>109.59934004916916</v>
      </c>
    </row>
    <row r="57" spans="1:19" x14ac:dyDescent="0.2">
      <c r="A57" s="13">
        <v>0</v>
      </c>
      <c r="B57" s="14" t="s">
        <v>106</v>
      </c>
      <c r="C57" s="15" t="s">
        <v>107</v>
      </c>
      <c r="D57" s="16">
        <v>3479960</v>
      </c>
      <c r="E57" s="16">
        <v>3504960</v>
      </c>
      <c r="F57" s="16">
        <v>1291908</v>
      </c>
      <c r="G57" s="16">
        <v>1071642.1200000001</v>
      </c>
      <c r="H57" s="16">
        <v>0</v>
      </c>
      <c r="I57" s="16">
        <v>1071642.1200000001</v>
      </c>
      <c r="J57" s="16">
        <v>0</v>
      </c>
      <c r="K57" s="16">
        <v>122309.42</v>
      </c>
      <c r="L57" s="17">
        <f t="shared" si="7"/>
        <v>220265.87999999989</v>
      </c>
      <c r="M57" s="17">
        <f t="shared" si="8"/>
        <v>2433317.88</v>
      </c>
      <c r="N57" s="17">
        <f t="shared" si="9"/>
        <v>82.950343213293834</v>
      </c>
      <c r="O57" s="17">
        <f t="shared" si="10"/>
        <v>2433317.88</v>
      </c>
      <c r="P57" s="17">
        <f t="shared" si="11"/>
        <v>220265.87999999989</v>
      </c>
      <c r="Q57" s="17">
        <f t="shared" si="12"/>
        <v>82.950343213293834</v>
      </c>
      <c r="R57" s="16">
        <v>1501728.84</v>
      </c>
      <c r="S57" s="22">
        <f t="shared" si="6"/>
        <v>71.360560672191667</v>
      </c>
    </row>
    <row r="58" spans="1:19" x14ac:dyDescent="0.2">
      <c r="A58" s="13">
        <v>0</v>
      </c>
      <c r="B58" s="14" t="s">
        <v>108</v>
      </c>
      <c r="C58" s="15" t="s">
        <v>109</v>
      </c>
      <c r="D58" s="16">
        <v>3000560</v>
      </c>
      <c r="E58" s="16">
        <v>3000560</v>
      </c>
      <c r="F58" s="16">
        <v>1318446</v>
      </c>
      <c r="G58" s="16">
        <v>970887.23</v>
      </c>
      <c r="H58" s="16">
        <v>0</v>
      </c>
      <c r="I58" s="16">
        <v>970887.23</v>
      </c>
      <c r="J58" s="16">
        <v>0</v>
      </c>
      <c r="K58" s="16">
        <v>112277.5</v>
      </c>
      <c r="L58" s="17">
        <f t="shared" si="7"/>
        <v>347558.77</v>
      </c>
      <c r="M58" s="17">
        <f t="shared" si="8"/>
        <v>2029672.77</v>
      </c>
      <c r="N58" s="17">
        <f t="shared" si="9"/>
        <v>73.638755777635197</v>
      </c>
      <c r="O58" s="17">
        <f t="shared" si="10"/>
        <v>2029672.77</v>
      </c>
      <c r="P58" s="17">
        <f t="shared" si="11"/>
        <v>347558.77</v>
      </c>
      <c r="Q58" s="17">
        <f t="shared" si="12"/>
        <v>73.638755777635197</v>
      </c>
      <c r="R58" s="16">
        <v>877073.7</v>
      </c>
      <c r="S58" s="22">
        <f t="shared" si="6"/>
        <v>110.69619691024826</v>
      </c>
    </row>
    <row r="59" spans="1:19" x14ac:dyDescent="0.2">
      <c r="A59" s="13">
        <v>0</v>
      </c>
      <c r="B59" s="14" t="s">
        <v>110</v>
      </c>
      <c r="C59" s="15" t="s">
        <v>111</v>
      </c>
      <c r="D59" s="16">
        <v>2519920</v>
      </c>
      <c r="E59" s="16">
        <v>2654920</v>
      </c>
      <c r="F59" s="16">
        <v>1212711</v>
      </c>
      <c r="G59" s="16">
        <v>774753.10000000009</v>
      </c>
      <c r="H59" s="16">
        <v>0</v>
      </c>
      <c r="I59" s="16">
        <v>774753.10000000009</v>
      </c>
      <c r="J59" s="16">
        <v>0</v>
      </c>
      <c r="K59" s="16">
        <v>108018.22</v>
      </c>
      <c r="L59" s="17">
        <f t="shared" si="7"/>
        <v>437957.89999999991</v>
      </c>
      <c r="M59" s="17">
        <f t="shared" si="8"/>
        <v>1880166.9</v>
      </c>
      <c r="N59" s="17">
        <f t="shared" si="9"/>
        <v>63.886045397460734</v>
      </c>
      <c r="O59" s="17">
        <f t="shared" si="10"/>
        <v>1880166.9</v>
      </c>
      <c r="P59" s="17">
        <f t="shared" si="11"/>
        <v>437957.89999999991</v>
      </c>
      <c r="Q59" s="17">
        <f t="shared" si="12"/>
        <v>63.886045397460734</v>
      </c>
      <c r="R59" s="16">
        <v>714767.16</v>
      </c>
      <c r="S59" s="22">
        <f t="shared" si="6"/>
        <v>108.39237493787488</v>
      </c>
    </row>
    <row r="60" spans="1:19" ht="25.5" x14ac:dyDescent="0.2">
      <c r="A60" s="13">
        <v>0</v>
      </c>
      <c r="B60" s="14" t="s">
        <v>112</v>
      </c>
      <c r="C60" s="15" t="s">
        <v>113</v>
      </c>
      <c r="D60" s="16">
        <v>11696290</v>
      </c>
      <c r="E60" s="16">
        <v>12306790</v>
      </c>
      <c r="F60" s="16">
        <v>6047025</v>
      </c>
      <c r="G60" s="16">
        <v>3928742.2499999995</v>
      </c>
      <c r="H60" s="16">
        <v>0</v>
      </c>
      <c r="I60" s="16">
        <v>3916457.5199999996</v>
      </c>
      <c r="J60" s="16">
        <v>12284.73</v>
      </c>
      <c r="K60" s="16">
        <v>414713.92</v>
      </c>
      <c r="L60" s="17">
        <f t="shared" si="7"/>
        <v>2118282.7500000005</v>
      </c>
      <c r="M60" s="17">
        <f t="shared" si="8"/>
        <v>8378047.75</v>
      </c>
      <c r="N60" s="17">
        <f t="shared" si="9"/>
        <v>64.969836407158894</v>
      </c>
      <c r="O60" s="17">
        <f t="shared" si="10"/>
        <v>8390332.4800000004</v>
      </c>
      <c r="P60" s="17">
        <f t="shared" si="11"/>
        <v>2130567.4800000004</v>
      </c>
      <c r="Q60" s="17">
        <f t="shared" si="12"/>
        <v>64.766683121038852</v>
      </c>
      <c r="R60" s="16">
        <v>3165177.35</v>
      </c>
      <c r="S60" s="22">
        <f t="shared" si="6"/>
        <v>123.73580014402667</v>
      </c>
    </row>
    <row r="61" spans="1:19" ht="25.5" x14ac:dyDescent="0.2">
      <c r="A61" s="13">
        <v>0</v>
      </c>
      <c r="B61" s="14" t="s">
        <v>114</v>
      </c>
      <c r="C61" s="15" t="s">
        <v>115</v>
      </c>
      <c r="D61" s="16">
        <v>854440</v>
      </c>
      <c r="E61" s="16">
        <v>854440</v>
      </c>
      <c r="F61" s="16">
        <v>354477</v>
      </c>
      <c r="G61" s="16">
        <v>297084.43</v>
      </c>
      <c r="H61" s="16">
        <v>0</v>
      </c>
      <c r="I61" s="16">
        <v>297084.43</v>
      </c>
      <c r="J61" s="16">
        <v>0</v>
      </c>
      <c r="K61" s="16">
        <v>31251.040000000001</v>
      </c>
      <c r="L61" s="17">
        <f t="shared" si="7"/>
        <v>57392.570000000007</v>
      </c>
      <c r="M61" s="17">
        <f t="shared" si="8"/>
        <v>557355.57000000007</v>
      </c>
      <c r="N61" s="17">
        <f t="shared" si="9"/>
        <v>83.809225986453285</v>
      </c>
      <c r="O61" s="17">
        <f t="shared" si="10"/>
        <v>557355.57000000007</v>
      </c>
      <c r="P61" s="17">
        <f t="shared" si="11"/>
        <v>57392.570000000007</v>
      </c>
      <c r="Q61" s="17">
        <f t="shared" si="12"/>
        <v>83.809225986453285</v>
      </c>
      <c r="R61" s="16">
        <v>271910.3</v>
      </c>
      <c r="S61" s="22">
        <f t="shared" si="6"/>
        <v>109.25824803253133</v>
      </c>
    </row>
    <row r="62" spans="1:19" x14ac:dyDescent="0.2">
      <c r="A62" s="13">
        <v>0</v>
      </c>
      <c r="B62" s="14" t="s">
        <v>116</v>
      </c>
      <c r="C62" s="15" t="s">
        <v>117</v>
      </c>
      <c r="D62" s="16">
        <v>0</v>
      </c>
      <c r="E62" s="16">
        <v>40000</v>
      </c>
      <c r="F62" s="16">
        <v>40000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7">
        <f t="shared" si="7"/>
        <v>40000</v>
      </c>
      <c r="M62" s="17">
        <f t="shared" si="8"/>
        <v>40000</v>
      </c>
      <c r="N62" s="17">
        <f t="shared" si="9"/>
        <v>0</v>
      </c>
      <c r="O62" s="17">
        <f t="shared" si="10"/>
        <v>40000</v>
      </c>
      <c r="P62" s="17">
        <f t="shared" si="11"/>
        <v>40000</v>
      </c>
      <c r="Q62" s="17">
        <f t="shared" si="12"/>
        <v>0</v>
      </c>
      <c r="R62" s="16"/>
      <c r="S62" s="22"/>
    </row>
    <row r="63" spans="1:19" ht="25.5" x14ac:dyDescent="0.2">
      <c r="A63" s="13">
        <v>0</v>
      </c>
      <c r="B63" s="14" t="s">
        <v>118</v>
      </c>
      <c r="C63" s="15" t="s">
        <v>119</v>
      </c>
      <c r="D63" s="16">
        <v>0</v>
      </c>
      <c r="E63" s="16">
        <v>50000</v>
      </c>
      <c r="F63" s="16">
        <v>50000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7">
        <f t="shared" si="7"/>
        <v>50000</v>
      </c>
      <c r="M63" s="17">
        <f t="shared" si="8"/>
        <v>50000</v>
      </c>
      <c r="N63" s="17">
        <f t="shared" si="9"/>
        <v>0</v>
      </c>
      <c r="O63" s="17">
        <f t="shared" si="10"/>
        <v>50000</v>
      </c>
      <c r="P63" s="17">
        <f t="shared" si="11"/>
        <v>50000</v>
      </c>
      <c r="Q63" s="17">
        <f t="shared" si="12"/>
        <v>0</v>
      </c>
      <c r="R63" s="16"/>
      <c r="S63" s="22"/>
    </row>
    <row r="64" spans="1:19" ht="25.5" x14ac:dyDescent="0.2">
      <c r="A64" s="13">
        <v>1</v>
      </c>
      <c r="B64" s="14" t="s">
        <v>120</v>
      </c>
      <c r="C64" s="15" t="s">
        <v>121</v>
      </c>
      <c r="D64" s="16">
        <v>16690950</v>
      </c>
      <c r="E64" s="16">
        <v>52677305</v>
      </c>
      <c r="F64" s="16">
        <v>44522736</v>
      </c>
      <c r="G64" s="16">
        <v>11299453.15</v>
      </c>
      <c r="H64" s="16">
        <v>1500000</v>
      </c>
      <c r="I64" s="16">
        <v>9549453.1500000004</v>
      </c>
      <c r="J64" s="16">
        <v>1750000</v>
      </c>
      <c r="K64" s="16">
        <v>265717.37</v>
      </c>
      <c r="L64" s="17">
        <f t="shared" si="7"/>
        <v>33223282.850000001</v>
      </c>
      <c r="M64" s="17">
        <f t="shared" si="8"/>
        <v>41377851.850000001</v>
      </c>
      <c r="N64" s="17">
        <f t="shared" si="9"/>
        <v>25.379062845553786</v>
      </c>
      <c r="O64" s="17">
        <f t="shared" si="10"/>
        <v>43127851.850000001</v>
      </c>
      <c r="P64" s="17">
        <f t="shared" si="11"/>
        <v>34973282.850000001</v>
      </c>
      <c r="Q64" s="17">
        <f t="shared" si="12"/>
        <v>21.448486791108255</v>
      </c>
      <c r="R64" s="23">
        <f>R65+R66+R68+R69+R70+R72</f>
        <v>4846309.91</v>
      </c>
      <c r="S64" s="24">
        <f t="shared" si="6"/>
        <v>197.04586226100426</v>
      </c>
    </row>
    <row r="65" spans="1:19" ht="25.5" x14ac:dyDescent="0.2">
      <c r="A65" s="13">
        <v>0</v>
      </c>
      <c r="B65" s="14" t="s">
        <v>20</v>
      </c>
      <c r="C65" s="15" t="s">
        <v>21</v>
      </c>
      <c r="D65" s="16">
        <v>2307380</v>
      </c>
      <c r="E65" s="16">
        <v>2307380</v>
      </c>
      <c r="F65" s="16">
        <v>986828</v>
      </c>
      <c r="G65" s="16">
        <v>716361.03999999992</v>
      </c>
      <c r="H65" s="16">
        <v>0</v>
      </c>
      <c r="I65" s="16">
        <v>716361.03999999992</v>
      </c>
      <c r="J65" s="16">
        <v>0</v>
      </c>
      <c r="K65" s="16">
        <v>144579.79</v>
      </c>
      <c r="L65" s="17">
        <f t="shared" si="7"/>
        <v>270466.96000000008</v>
      </c>
      <c r="M65" s="17">
        <f t="shared" si="8"/>
        <v>1591018.96</v>
      </c>
      <c r="N65" s="17">
        <f t="shared" si="9"/>
        <v>72.592289639126577</v>
      </c>
      <c r="O65" s="17">
        <f t="shared" si="10"/>
        <v>1591018.96</v>
      </c>
      <c r="P65" s="17">
        <f t="shared" si="11"/>
        <v>270466.96000000008</v>
      </c>
      <c r="Q65" s="17">
        <f t="shared" si="12"/>
        <v>72.592289639126577</v>
      </c>
      <c r="R65" s="16">
        <v>593715.31000000006</v>
      </c>
      <c r="S65" s="22">
        <f t="shared" si="6"/>
        <v>120.65732985730145</v>
      </c>
    </row>
    <row r="66" spans="1:19" ht="25.5" x14ac:dyDescent="0.2">
      <c r="A66" s="13"/>
      <c r="B66" s="14">
        <v>6012</v>
      </c>
      <c r="C66" s="18" t="s">
        <v>144</v>
      </c>
      <c r="D66" s="16"/>
      <c r="E66" s="16"/>
      <c r="F66" s="16"/>
      <c r="G66" s="16"/>
      <c r="H66" s="16"/>
      <c r="I66" s="16"/>
      <c r="J66" s="16"/>
      <c r="K66" s="16"/>
      <c r="L66" s="17"/>
      <c r="M66" s="17"/>
      <c r="N66" s="17"/>
      <c r="O66" s="17"/>
      <c r="P66" s="17"/>
      <c r="Q66" s="17"/>
      <c r="R66" s="16">
        <v>552300</v>
      </c>
      <c r="S66" s="22">
        <f t="shared" si="6"/>
        <v>0</v>
      </c>
    </row>
    <row r="67" spans="1:19" ht="25.5" x14ac:dyDescent="0.2">
      <c r="A67" s="13">
        <v>0</v>
      </c>
      <c r="B67" s="14" t="s">
        <v>122</v>
      </c>
      <c r="C67" s="15" t="s">
        <v>123</v>
      </c>
      <c r="D67" s="16">
        <v>0</v>
      </c>
      <c r="E67" s="16">
        <v>1347365</v>
      </c>
      <c r="F67" s="16">
        <v>1347365</v>
      </c>
      <c r="G67" s="16">
        <v>592109.59</v>
      </c>
      <c r="H67" s="16">
        <v>0</v>
      </c>
      <c r="I67" s="16">
        <v>592109.59</v>
      </c>
      <c r="J67" s="16">
        <v>0</v>
      </c>
      <c r="K67" s="16">
        <v>0</v>
      </c>
      <c r="L67" s="17">
        <f t="shared" si="7"/>
        <v>755255.41</v>
      </c>
      <c r="M67" s="17">
        <f t="shared" si="8"/>
        <v>755255.41</v>
      </c>
      <c r="N67" s="17">
        <f t="shared" si="9"/>
        <v>43.945745213806205</v>
      </c>
      <c r="O67" s="17">
        <f t="shared" si="10"/>
        <v>755255.41</v>
      </c>
      <c r="P67" s="17">
        <f t="shared" si="11"/>
        <v>755255.41</v>
      </c>
      <c r="Q67" s="17">
        <f t="shared" si="12"/>
        <v>43.945745213806205</v>
      </c>
      <c r="R67" s="16"/>
      <c r="S67" s="22"/>
    </row>
    <row r="68" spans="1:19" x14ac:dyDescent="0.2">
      <c r="A68" s="13">
        <v>0</v>
      </c>
      <c r="B68" s="14" t="s">
        <v>124</v>
      </c>
      <c r="C68" s="15" t="s">
        <v>125</v>
      </c>
      <c r="D68" s="16">
        <v>9697360</v>
      </c>
      <c r="E68" s="16">
        <v>11407880</v>
      </c>
      <c r="F68" s="16">
        <v>6118006</v>
      </c>
      <c r="G68" s="16">
        <v>3144396.38</v>
      </c>
      <c r="H68" s="16">
        <v>0</v>
      </c>
      <c r="I68" s="16">
        <v>3144396.38</v>
      </c>
      <c r="J68" s="16">
        <v>0</v>
      </c>
      <c r="K68" s="16">
        <v>0</v>
      </c>
      <c r="L68" s="17">
        <f t="shared" si="7"/>
        <v>2973609.62</v>
      </c>
      <c r="M68" s="17">
        <f t="shared" si="8"/>
        <v>8263483.6200000001</v>
      </c>
      <c r="N68" s="17">
        <f t="shared" si="9"/>
        <v>51.395771432718441</v>
      </c>
      <c r="O68" s="17">
        <f t="shared" si="10"/>
        <v>8263483.6200000001</v>
      </c>
      <c r="P68" s="17">
        <f t="shared" si="11"/>
        <v>2973609.62</v>
      </c>
      <c r="Q68" s="17">
        <f t="shared" si="12"/>
        <v>51.395771432718441</v>
      </c>
      <c r="R68" s="16">
        <v>2568663.35</v>
      </c>
      <c r="S68" s="22">
        <f t="shared" si="6"/>
        <v>122.41372073923193</v>
      </c>
    </row>
    <row r="69" spans="1:19" ht="25.5" x14ac:dyDescent="0.2">
      <c r="A69" s="13">
        <v>0</v>
      </c>
      <c r="B69" s="14" t="s">
        <v>126</v>
      </c>
      <c r="C69" s="15" t="s">
        <v>127</v>
      </c>
      <c r="D69" s="16">
        <v>2686210</v>
      </c>
      <c r="E69" s="16">
        <v>3026430</v>
      </c>
      <c r="F69" s="16">
        <v>1482287</v>
      </c>
      <c r="G69" s="16">
        <v>1035980.6699999999</v>
      </c>
      <c r="H69" s="16">
        <v>0</v>
      </c>
      <c r="I69" s="16">
        <v>1035980.6699999999</v>
      </c>
      <c r="J69" s="16">
        <v>0</v>
      </c>
      <c r="K69" s="16">
        <v>121137.58</v>
      </c>
      <c r="L69" s="17">
        <f t="shared" si="7"/>
        <v>446306.33000000007</v>
      </c>
      <c r="M69" s="17">
        <f t="shared" si="8"/>
        <v>1990449.33</v>
      </c>
      <c r="N69" s="17">
        <f t="shared" si="9"/>
        <v>69.890693907455159</v>
      </c>
      <c r="O69" s="17">
        <f t="shared" si="10"/>
        <v>1990449.33</v>
      </c>
      <c r="P69" s="17">
        <f t="shared" si="11"/>
        <v>446306.33000000007</v>
      </c>
      <c r="Q69" s="17">
        <f t="shared" si="12"/>
        <v>69.890693907455159</v>
      </c>
      <c r="R69" s="16">
        <v>236434.46</v>
      </c>
      <c r="S69" s="22">
        <f t="shared" si="6"/>
        <v>438.16822217878052</v>
      </c>
    </row>
    <row r="70" spans="1:19" ht="63.75" x14ac:dyDescent="0.2">
      <c r="A70" s="13"/>
      <c r="B70" s="14">
        <v>6071</v>
      </c>
      <c r="C70" s="18" t="s">
        <v>145</v>
      </c>
      <c r="D70" s="16"/>
      <c r="E70" s="16"/>
      <c r="F70" s="16"/>
      <c r="G70" s="16"/>
      <c r="H70" s="16"/>
      <c r="I70" s="16"/>
      <c r="J70" s="16"/>
      <c r="K70" s="16"/>
      <c r="L70" s="17"/>
      <c r="M70" s="17"/>
      <c r="N70" s="17"/>
      <c r="O70" s="17"/>
      <c r="P70" s="17"/>
      <c r="Q70" s="17"/>
      <c r="R70" s="16">
        <v>672100</v>
      </c>
      <c r="S70" s="22">
        <f t="shared" si="6"/>
        <v>0</v>
      </c>
    </row>
    <row r="71" spans="1:19" ht="38.25" x14ac:dyDescent="0.2">
      <c r="A71" s="13">
        <v>0</v>
      </c>
      <c r="B71" s="14" t="s">
        <v>128</v>
      </c>
      <c r="C71" s="15" t="s">
        <v>129</v>
      </c>
      <c r="D71" s="16">
        <v>2000000</v>
      </c>
      <c r="E71" s="16">
        <v>34588250</v>
      </c>
      <c r="F71" s="16">
        <v>34588250</v>
      </c>
      <c r="G71" s="16">
        <v>5810605.4700000007</v>
      </c>
      <c r="H71" s="16">
        <v>1500000</v>
      </c>
      <c r="I71" s="16">
        <v>4060605.47</v>
      </c>
      <c r="J71" s="16">
        <v>1750000</v>
      </c>
      <c r="K71" s="16">
        <v>0</v>
      </c>
      <c r="L71" s="17">
        <f t="shared" si="7"/>
        <v>28777644.530000001</v>
      </c>
      <c r="M71" s="17">
        <f t="shared" si="8"/>
        <v>28777644.530000001</v>
      </c>
      <c r="N71" s="17">
        <f t="shared" si="9"/>
        <v>16.799362413536389</v>
      </c>
      <c r="O71" s="17">
        <f t="shared" si="10"/>
        <v>30527644.530000001</v>
      </c>
      <c r="P71" s="17">
        <f t="shared" si="11"/>
        <v>30527644.530000001</v>
      </c>
      <c r="Q71" s="17">
        <f t="shared" si="12"/>
        <v>11.739840755169748</v>
      </c>
      <c r="R71" s="16"/>
      <c r="S71" s="22"/>
    </row>
    <row r="72" spans="1:19" ht="25.5" x14ac:dyDescent="0.2">
      <c r="A72" s="13"/>
      <c r="B72" s="14">
        <v>8775</v>
      </c>
      <c r="C72" s="18" t="s">
        <v>142</v>
      </c>
      <c r="D72" s="16"/>
      <c r="E72" s="16"/>
      <c r="F72" s="16"/>
      <c r="G72" s="16"/>
      <c r="H72" s="16"/>
      <c r="I72" s="16"/>
      <c r="J72" s="16"/>
      <c r="K72" s="16"/>
      <c r="L72" s="17"/>
      <c r="M72" s="17"/>
      <c r="N72" s="17"/>
      <c r="O72" s="17"/>
      <c r="P72" s="17"/>
      <c r="Q72" s="17"/>
      <c r="R72" s="16">
        <v>223096.79</v>
      </c>
      <c r="S72" s="22">
        <f t="shared" si="6"/>
        <v>0</v>
      </c>
    </row>
    <row r="73" spans="1:19" x14ac:dyDescent="0.2">
      <c r="A73" s="13">
        <v>1</v>
      </c>
      <c r="B73" s="14" t="s">
        <v>130</v>
      </c>
      <c r="C73" s="15" t="s">
        <v>131</v>
      </c>
      <c r="D73" s="16">
        <v>13077590</v>
      </c>
      <c r="E73" s="16">
        <v>27744741</v>
      </c>
      <c r="F73" s="16">
        <v>18409909</v>
      </c>
      <c r="G73" s="16">
        <v>2071612.45</v>
      </c>
      <c r="H73" s="16">
        <v>0</v>
      </c>
      <c r="I73" s="16">
        <v>2071612.45</v>
      </c>
      <c r="J73" s="16">
        <v>0</v>
      </c>
      <c r="K73" s="16">
        <v>151837.21</v>
      </c>
      <c r="L73" s="17">
        <f t="shared" si="7"/>
        <v>16338296.550000001</v>
      </c>
      <c r="M73" s="17">
        <f t="shared" si="8"/>
        <v>25673128.550000001</v>
      </c>
      <c r="N73" s="17">
        <f t="shared" si="9"/>
        <v>11.252703367518004</v>
      </c>
      <c r="O73" s="17">
        <f t="shared" si="10"/>
        <v>25673128.550000001</v>
      </c>
      <c r="P73" s="17">
        <f t="shared" si="11"/>
        <v>16338296.550000001</v>
      </c>
      <c r="Q73" s="17">
        <f t="shared" si="12"/>
        <v>11.252703367518004</v>
      </c>
      <c r="R73" s="25">
        <f>R74</f>
        <v>683397.92</v>
      </c>
      <c r="S73" s="26">
        <f t="shared" si="6"/>
        <v>303.13414620869781</v>
      </c>
    </row>
    <row r="74" spans="1:19" ht="25.5" x14ac:dyDescent="0.2">
      <c r="A74" s="13">
        <v>0</v>
      </c>
      <c r="B74" s="14" t="s">
        <v>20</v>
      </c>
      <c r="C74" s="15" t="s">
        <v>21</v>
      </c>
      <c r="D74" s="16">
        <v>2604350</v>
      </c>
      <c r="E74" s="16">
        <v>2604350</v>
      </c>
      <c r="F74" s="16">
        <v>1050730</v>
      </c>
      <c r="G74" s="16">
        <v>756862.45</v>
      </c>
      <c r="H74" s="16">
        <v>0</v>
      </c>
      <c r="I74" s="16">
        <v>756862.45</v>
      </c>
      <c r="J74" s="16">
        <v>0</v>
      </c>
      <c r="K74" s="16">
        <v>151837.21</v>
      </c>
      <c r="L74" s="17">
        <f t="shared" si="7"/>
        <v>293867.55000000005</v>
      </c>
      <c r="M74" s="17">
        <f t="shared" si="8"/>
        <v>1847487.55</v>
      </c>
      <c r="N74" s="17">
        <f t="shared" si="9"/>
        <v>72.032058663976471</v>
      </c>
      <c r="O74" s="17">
        <f t="shared" si="10"/>
        <v>1847487.55</v>
      </c>
      <c r="P74" s="17">
        <f t="shared" si="11"/>
        <v>293867.55000000005</v>
      </c>
      <c r="Q74" s="17">
        <f t="shared" si="12"/>
        <v>72.032058663976471</v>
      </c>
      <c r="R74" s="16">
        <v>683397.92</v>
      </c>
      <c r="S74" s="22">
        <f t="shared" si="6"/>
        <v>110.74989078105475</v>
      </c>
    </row>
    <row r="75" spans="1:19" x14ac:dyDescent="0.2">
      <c r="A75" s="13">
        <v>0</v>
      </c>
      <c r="B75" s="14" t="s">
        <v>132</v>
      </c>
      <c r="C75" s="15" t="s">
        <v>133</v>
      </c>
      <c r="D75" s="16">
        <v>10418240</v>
      </c>
      <c r="E75" s="16">
        <v>23784391</v>
      </c>
      <c r="F75" s="16">
        <v>16044429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7">
        <f t="shared" si="7"/>
        <v>16044429</v>
      </c>
      <c r="M75" s="17">
        <f t="shared" si="8"/>
        <v>23784391</v>
      </c>
      <c r="N75" s="17">
        <f t="shared" si="9"/>
        <v>0</v>
      </c>
      <c r="O75" s="17">
        <f t="shared" si="10"/>
        <v>23784391</v>
      </c>
      <c r="P75" s="17">
        <f t="shared" si="11"/>
        <v>16044429</v>
      </c>
      <c r="Q75" s="17">
        <f t="shared" si="12"/>
        <v>0</v>
      </c>
      <c r="R75" s="16"/>
      <c r="S75" s="22"/>
    </row>
    <row r="76" spans="1:19" ht="38.25" x14ac:dyDescent="0.2">
      <c r="A76" s="13">
        <v>0</v>
      </c>
      <c r="B76" s="14" t="s">
        <v>134</v>
      </c>
      <c r="C76" s="15" t="s">
        <v>135</v>
      </c>
      <c r="D76" s="16">
        <v>55000</v>
      </c>
      <c r="E76" s="16">
        <v>55000</v>
      </c>
      <c r="F76" s="16">
        <v>13750</v>
      </c>
      <c r="G76" s="16">
        <v>13750</v>
      </c>
      <c r="H76" s="16">
        <v>0</v>
      </c>
      <c r="I76" s="16">
        <v>13750</v>
      </c>
      <c r="J76" s="16">
        <v>0</v>
      </c>
      <c r="K76" s="16">
        <v>0</v>
      </c>
      <c r="L76" s="17">
        <f t="shared" si="7"/>
        <v>0</v>
      </c>
      <c r="M76" s="17">
        <f t="shared" si="8"/>
        <v>41250</v>
      </c>
      <c r="N76" s="17">
        <f t="shared" si="9"/>
        <v>100</v>
      </c>
      <c r="O76" s="17">
        <f t="shared" si="10"/>
        <v>41250</v>
      </c>
      <c r="P76" s="17">
        <f t="shared" si="11"/>
        <v>0</v>
      </c>
      <c r="Q76" s="17">
        <f t="shared" si="12"/>
        <v>100</v>
      </c>
      <c r="R76" s="16"/>
      <c r="S76" s="22"/>
    </row>
    <row r="77" spans="1:19" ht="38.25" x14ac:dyDescent="0.2">
      <c r="A77" s="13">
        <v>0</v>
      </c>
      <c r="B77" s="14" t="s">
        <v>136</v>
      </c>
      <c r="C77" s="15" t="s">
        <v>137</v>
      </c>
      <c r="D77" s="16">
        <v>0</v>
      </c>
      <c r="E77" s="16">
        <v>1301000</v>
      </c>
      <c r="F77" s="16">
        <v>1301000</v>
      </c>
      <c r="G77" s="16">
        <v>1301000</v>
      </c>
      <c r="H77" s="16">
        <v>0</v>
      </c>
      <c r="I77" s="16">
        <v>1301000</v>
      </c>
      <c r="J77" s="16">
        <v>0</v>
      </c>
      <c r="K77" s="16">
        <v>0</v>
      </c>
      <c r="L77" s="17">
        <f t="shared" si="7"/>
        <v>0</v>
      </c>
      <c r="M77" s="17">
        <f t="shared" si="8"/>
        <v>0</v>
      </c>
      <c r="N77" s="17">
        <f t="shared" si="9"/>
        <v>100</v>
      </c>
      <c r="O77" s="17">
        <f t="shared" si="10"/>
        <v>0</v>
      </c>
      <c r="P77" s="17">
        <f t="shared" si="11"/>
        <v>0</v>
      </c>
      <c r="Q77" s="17">
        <f t="shared" si="12"/>
        <v>100</v>
      </c>
      <c r="R77" s="16"/>
      <c r="S77" s="22"/>
    </row>
    <row r="78" spans="1:19" x14ac:dyDescent="0.2">
      <c r="A78" s="13">
        <v>1</v>
      </c>
      <c r="B78" s="14" t="s">
        <v>138</v>
      </c>
      <c r="C78" s="15" t="s">
        <v>139</v>
      </c>
      <c r="D78" s="16">
        <v>341696840</v>
      </c>
      <c r="E78" s="16">
        <v>399831195</v>
      </c>
      <c r="F78" s="16">
        <v>204632628</v>
      </c>
      <c r="G78" s="16">
        <v>116608538.60999998</v>
      </c>
      <c r="H78" s="16">
        <v>1500000</v>
      </c>
      <c r="I78" s="16">
        <v>114788940.20999998</v>
      </c>
      <c r="J78" s="16">
        <v>1819598.4</v>
      </c>
      <c r="K78" s="16">
        <v>12509508.74</v>
      </c>
      <c r="L78" s="17">
        <f t="shared" si="7"/>
        <v>88024089.390000015</v>
      </c>
      <c r="M78" s="17">
        <f t="shared" si="8"/>
        <v>283222656.38999999</v>
      </c>
      <c r="N78" s="17">
        <f t="shared" si="9"/>
        <v>56.984333216890505</v>
      </c>
      <c r="O78" s="17">
        <f t="shared" si="10"/>
        <v>285042254.79000002</v>
      </c>
      <c r="P78" s="17">
        <f t="shared" si="11"/>
        <v>89843687.790000021</v>
      </c>
      <c r="Q78" s="17">
        <f t="shared" si="12"/>
        <v>56.095130738388399</v>
      </c>
      <c r="R78" s="25">
        <f>R7+R23+R39+R55+R64+R73</f>
        <v>104275669.15399998</v>
      </c>
      <c r="S78" s="26">
        <f t="shared" ref="S78" si="13">I78/R78*100</f>
        <v>110.08218996942942</v>
      </c>
    </row>
    <row r="80" spans="1:19" x14ac:dyDescent="0.2">
      <c r="B80" s="10"/>
      <c r="C80" s="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</row>
    <row r="88" hidden="1" x14ac:dyDescent="0.2"/>
  </sheetData>
  <mergeCells count="2">
    <mergeCell ref="B2:Q2"/>
    <mergeCell ref="B3:Q3"/>
  </mergeCells>
  <conditionalFormatting sqref="B7:B78">
    <cfRule type="expression" dxfId="31" priority="17" stopIfTrue="1">
      <formula>A7=1</formula>
    </cfRule>
  </conditionalFormatting>
  <conditionalFormatting sqref="C7:C78">
    <cfRule type="expression" dxfId="30" priority="18" stopIfTrue="1">
      <formula>A7=1</formula>
    </cfRule>
  </conditionalFormatting>
  <conditionalFormatting sqref="D7:D78">
    <cfRule type="expression" dxfId="29" priority="19" stopIfTrue="1">
      <formula>A7=1</formula>
    </cfRule>
  </conditionalFormatting>
  <conditionalFormatting sqref="E7:E78">
    <cfRule type="expression" dxfId="28" priority="20" stopIfTrue="1">
      <formula>A7=1</formula>
    </cfRule>
  </conditionalFormatting>
  <conditionalFormatting sqref="F7:F78">
    <cfRule type="expression" dxfId="27" priority="21" stopIfTrue="1">
      <formula>A7=1</formula>
    </cfRule>
  </conditionalFormatting>
  <conditionalFormatting sqref="G7:G78">
    <cfRule type="expression" dxfId="26" priority="22" stopIfTrue="1">
      <formula>A7=1</formula>
    </cfRule>
  </conditionalFormatting>
  <conditionalFormatting sqref="H7:H78">
    <cfRule type="expression" dxfId="25" priority="23" stopIfTrue="1">
      <formula>A7=1</formula>
    </cfRule>
  </conditionalFormatting>
  <conditionalFormatting sqref="I7:I78">
    <cfRule type="expression" dxfId="24" priority="24" stopIfTrue="1">
      <formula>A7=1</formula>
    </cfRule>
  </conditionalFormatting>
  <conditionalFormatting sqref="J7:J78">
    <cfRule type="expression" dxfId="23" priority="25" stopIfTrue="1">
      <formula>A7=1</formula>
    </cfRule>
  </conditionalFormatting>
  <conditionalFormatting sqref="K7:K78">
    <cfRule type="expression" dxfId="22" priority="26" stopIfTrue="1">
      <formula>A7=1</formula>
    </cfRule>
  </conditionalFormatting>
  <conditionalFormatting sqref="L7:L78">
    <cfRule type="expression" dxfId="21" priority="27" stopIfTrue="1">
      <formula>A7=1</formula>
    </cfRule>
  </conditionalFormatting>
  <conditionalFormatting sqref="M7:M78">
    <cfRule type="expression" dxfId="20" priority="28" stopIfTrue="1">
      <formula>A7=1</formula>
    </cfRule>
  </conditionalFormatting>
  <conditionalFormatting sqref="N7:N78">
    <cfRule type="expression" dxfId="19" priority="29" stopIfTrue="1">
      <formula>A7=1</formula>
    </cfRule>
  </conditionalFormatting>
  <conditionalFormatting sqref="O7:O78">
    <cfRule type="expression" dxfId="18" priority="30" stopIfTrue="1">
      <formula>A7=1</formula>
    </cfRule>
  </conditionalFormatting>
  <conditionalFormatting sqref="P7:P78">
    <cfRule type="expression" dxfId="17" priority="31" stopIfTrue="1">
      <formula>A7=1</formula>
    </cfRule>
  </conditionalFormatting>
  <conditionalFormatting sqref="Q7:Q78">
    <cfRule type="expression" dxfId="16" priority="32" stopIfTrue="1">
      <formula>A7=1</formula>
    </cfRule>
  </conditionalFormatting>
  <conditionalFormatting sqref="B80:B89">
    <cfRule type="expression" dxfId="15" priority="1" stopIfTrue="1">
      <formula>A80=1</formula>
    </cfRule>
  </conditionalFormatting>
  <conditionalFormatting sqref="C80:C89">
    <cfRule type="expression" dxfId="14" priority="2" stopIfTrue="1">
      <formula>A80=1</formula>
    </cfRule>
  </conditionalFormatting>
  <conditionalFormatting sqref="D80:D89">
    <cfRule type="expression" dxfId="13" priority="3" stopIfTrue="1">
      <formula>A80=1</formula>
    </cfRule>
  </conditionalFormatting>
  <conditionalFormatting sqref="E80:E89">
    <cfRule type="expression" dxfId="12" priority="4" stopIfTrue="1">
      <formula>A80=1</formula>
    </cfRule>
  </conditionalFormatting>
  <conditionalFormatting sqref="F80:F89">
    <cfRule type="expression" dxfId="11" priority="5" stopIfTrue="1">
      <formula>A80=1</formula>
    </cfRule>
  </conditionalFormatting>
  <conditionalFormatting sqref="G80:G89">
    <cfRule type="expression" dxfId="10" priority="6" stopIfTrue="1">
      <formula>A80=1</formula>
    </cfRule>
  </conditionalFormatting>
  <conditionalFormatting sqref="H80:H89">
    <cfRule type="expression" dxfId="9" priority="7" stopIfTrue="1">
      <formula>A80=1</formula>
    </cfRule>
  </conditionalFormatting>
  <conditionalFormatting sqref="I80:I89">
    <cfRule type="expression" dxfId="8" priority="8" stopIfTrue="1">
      <formula>A80=1</formula>
    </cfRule>
  </conditionalFormatting>
  <conditionalFormatting sqref="J80:J89">
    <cfRule type="expression" dxfId="7" priority="9" stopIfTrue="1">
      <formula>A80=1</formula>
    </cfRule>
  </conditionalFormatting>
  <conditionalFormatting sqref="K80:K89">
    <cfRule type="expression" dxfId="6" priority="10" stopIfTrue="1">
      <formula>A80=1</formula>
    </cfRule>
  </conditionalFormatting>
  <conditionalFormatting sqref="L80:L89">
    <cfRule type="expression" dxfId="5" priority="11" stopIfTrue="1">
      <formula>A80=1</formula>
    </cfRule>
  </conditionalFormatting>
  <conditionalFormatting sqref="M80:M89">
    <cfRule type="expression" dxfId="4" priority="12" stopIfTrue="1">
      <formula>A80=1</formula>
    </cfRule>
  </conditionalFormatting>
  <conditionalFormatting sqref="N80:N89">
    <cfRule type="expression" dxfId="3" priority="13" stopIfTrue="1">
      <formula>A80=1</formula>
    </cfRule>
  </conditionalFormatting>
  <conditionalFormatting sqref="O80:O89">
    <cfRule type="expression" dxfId="2" priority="14" stopIfTrue="1">
      <formula>A80=1</formula>
    </cfRule>
  </conditionalFormatting>
  <conditionalFormatting sqref="P80:P89">
    <cfRule type="expression" dxfId="1" priority="15" stopIfTrue="1">
      <formula>A80=1</formula>
    </cfRule>
  </conditionalFormatting>
  <conditionalFormatting sqref="Q80:Q89">
    <cfRule type="expression" dxfId="0" priority="16" stopIfTrue="1">
      <formula>A80=1</formula>
    </cfRule>
  </conditionalFormatting>
  <pageMargins left="0.32" right="0.33" top="0.39370078740157499" bottom="0.39370078740157499" header="0" footer="0"/>
  <pageSetup paperSize="9" scale="94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C40B-6F96-40C7-BEE1-0AA26630F1A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2023-06-02T10:19:02Z</dcterms:created>
  <dcterms:modified xsi:type="dcterms:W3CDTF">2023-06-05T08:46:35Z</dcterms:modified>
</cp:coreProperties>
</file>